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twester\Desktop\"/>
    </mc:Choice>
  </mc:AlternateContent>
  <bookViews>
    <workbookView xWindow="0" yWindow="-465" windowWidth="28800" windowHeight="15075"/>
  </bookViews>
  <sheets>
    <sheet name="Instructions" sheetId="5" r:id="rId1"/>
    <sheet name="Entry" sheetId="4" r:id="rId2"/>
    <sheet name="Print out" sheetId="3" r:id="rId3"/>
    <sheet name="Calculations" sheetId="1" state="hidden" r:id="rId4"/>
  </sheets>
  <calcPr calcId="171027" concurrentCalc="0"/>
</workbook>
</file>

<file path=xl/calcChain.xml><?xml version="1.0" encoding="utf-8"?>
<calcChain xmlns="http://schemas.openxmlformats.org/spreadsheetml/2006/main">
  <c r="B13" i="3" l="1"/>
  <c r="D13" i="3"/>
  <c r="B14" i="3"/>
  <c r="E43" i="1"/>
  <c r="C2" i="1"/>
  <c r="B2" i="1"/>
  <c r="D2" i="1"/>
  <c r="E2" i="1"/>
  <c r="E10" i="4"/>
  <c r="F2" i="1"/>
  <c r="H20" i="1"/>
  <c r="D20" i="1"/>
  <c r="G20" i="1"/>
  <c r="I20" i="1"/>
  <c r="C3" i="1"/>
  <c r="B3" i="1"/>
  <c r="D3" i="1"/>
  <c r="E3" i="1"/>
  <c r="F3" i="1"/>
  <c r="H21" i="1"/>
  <c r="D21" i="1"/>
  <c r="G21" i="1"/>
  <c r="I21" i="1"/>
  <c r="C4" i="1"/>
  <c r="B4" i="1"/>
  <c r="D4" i="1"/>
  <c r="E4" i="1"/>
  <c r="F4" i="1"/>
  <c r="H22" i="1"/>
  <c r="D22" i="1"/>
  <c r="G22" i="1"/>
  <c r="I22" i="1"/>
  <c r="I23" i="1"/>
  <c r="C10" i="1"/>
  <c r="E74" i="1"/>
  <c r="B64" i="1"/>
  <c r="D64" i="1"/>
  <c r="B6" i="1"/>
  <c r="D6" i="1"/>
  <c r="C6" i="1"/>
  <c r="E6" i="1"/>
  <c r="F6" i="1"/>
  <c r="B66" i="1"/>
  <c r="D66" i="1"/>
  <c r="B7" i="1"/>
  <c r="D7" i="1"/>
  <c r="C7" i="1"/>
  <c r="E7" i="1"/>
  <c r="F7" i="1"/>
  <c r="B67" i="1"/>
  <c r="D67" i="1"/>
  <c r="B9" i="1"/>
  <c r="D9" i="1"/>
  <c r="C9" i="1"/>
  <c r="E9" i="1"/>
  <c r="F9" i="1"/>
  <c r="B65" i="1"/>
  <c r="D65" i="1"/>
  <c r="D68" i="1"/>
  <c r="C8" i="1"/>
  <c r="B10" i="1"/>
  <c r="B8" i="1"/>
  <c r="E44" i="1"/>
  <c r="E45" i="1"/>
  <c r="C5" i="1"/>
  <c r="B5" i="1"/>
  <c r="D5" i="1"/>
  <c r="E5" i="1"/>
  <c r="F5" i="1"/>
  <c r="D43" i="1"/>
  <c r="F43" i="1"/>
  <c r="D44" i="1"/>
  <c r="F44" i="1"/>
  <c r="D45" i="1"/>
  <c r="F45" i="1"/>
  <c r="F46" i="1"/>
  <c r="C31" i="3"/>
  <c r="D8" i="1"/>
  <c r="E8" i="1"/>
  <c r="F8" i="1"/>
  <c r="D10" i="1"/>
  <c r="E10" i="1"/>
  <c r="F10" i="1"/>
  <c r="F11" i="1"/>
  <c r="C11" i="1"/>
  <c r="D11" i="1"/>
  <c r="E11" i="1"/>
  <c r="B11" i="1"/>
  <c r="C23" i="3"/>
  <c r="D14" i="3"/>
  <c r="B18" i="3"/>
  <c r="B17" i="3"/>
  <c r="B16" i="3"/>
  <c r="C33" i="3"/>
  <c r="C32" i="3"/>
  <c r="C30" i="3"/>
  <c r="F6" i="4"/>
  <c r="F7" i="4"/>
</calcChain>
</file>

<file path=xl/sharedStrings.xml><?xml version="1.0" encoding="utf-8"?>
<sst xmlns="http://schemas.openxmlformats.org/spreadsheetml/2006/main" count="215" uniqueCount="163">
  <si>
    <t>door wt</t>
  </si>
  <si>
    <t>core wt</t>
  </si>
  <si>
    <t>core %</t>
  </si>
  <si>
    <t>of door</t>
  </si>
  <si>
    <t xml:space="preserve">% of </t>
  </si>
  <si>
    <t xml:space="preserve">post </t>
  </si>
  <si>
    <t>consumer</t>
  </si>
  <si>
    <t>pre</t>
  </si>
  <si>
    <t>Dollar amt</t>
  </si>
  <si>
    <t>towards</t>
  </si>
  <si>
    <t>point</t>
  </si>
  <si>
    <t>Determine core weight</t>
  </si>
  <si>
    <t>Determine door weight</t>
  </si>
  <si>
    <t>B</t>
  </si>
  <si>
    <t>C</t>
  </si>
  <si>
    <t>D</t>
  </si>
  <si>
    <t>Caculates percentage of door made up by the core</t>
  </si>
  <si>
    <t>E</t>
  </si>
  <si>
    <t>Percentage of door core that is post consumer</t>
  </si>
  <si>
    <t>F</t>
  </si>
  <si>
    <t>Percentage of door core that is pre consumer</t>
  </si>
  <si>
    <t>G</t>
  </si>
  <si>
    <t>Caculates all of the post consumer percentage and 1/2 of the pre-consmer percentage of the core</t>
  </si>
  <si>
    <t>H</t>
  </si>
  <si>
    <t>Total door cost including finish, machining, glazing etc.</t>
  </si>
  <si>
    <t>I</t>
  </si>
  <si>
    <t>RECYCLED MATERIAL (Particle board)</t>
  </si>
  <si>
    <t>A</t>
  </si>
  <si>
    <t>Number of doors</t>
  </si>
  <si>
    <t>per door</t>
  </si>
  <si>
    <t>J</t>
  </si>
  <si>
    <t>Toal Dollars that that can be applied towards project goal of 10 or 20 %</t>
  </si>
  <si>
    <t xml:space="preserve">Dollars that can be applied towards project goal </t>
  </si>
  <si>
    <t>Material wt</t>
  </si>
  <si>
    <t>material %</t>
  </si>
  <si>
    <t>Caculates percentage of door made up of materials extracted and manufactured within 500 mile of the project</t>
  </si>
  <si>
    <t>Extracted, processed and manufactured within 500 miles</t>
  </si>
  <si>
    <t>MR  4.1 or 4.2</t>
  </si>
  <si>
    <t>REGIONAL MATERIALS   MR 5.1 / 5.2 10 or 20% of all materials on the project</t>
  </si>
  <si>
    <t>CERTIFIED WOOD (FSC) MR 7  50% of the dollar amount of all wood based materials</t>
  </si>
  <si>
    <t>70% of the product by volume must be certifable to qualify</t>
  </si>
  <si>
    <t>Core Type</t>
  </si>
  <si>
    <t>GT    (Structural Composite Lumber Core)  EQ4.4</t>
  </si>
  <si>
    <t>GF    (Fire retardant Mineral Core)             EQ4.4</t>
  </si>
  <si>
    <t>Total sell price of each core type</t>
  </si>
  <si>
    <t>Total value of door by core type</t>
  </si>
  <si>
    <t>Quantity of doors by core type of Doors</t>
  </si>
  <si>
    <t>GP</t>
  </si>
  <si>
    <t>GPF</t>
  </si>
  <si>
    <t>Freight and miscellanous costs</t>
  </si>
  <si>
    <t>Distributors sell price</t>
  </si>
  <si>
    <t>GSFSC (FSC Certified Stave Lumber Core)    MR7 &amp; EQ4.4</t>
  </si>
  <si>
    <t>GPFSC</t>
  </si>
  <si>
    <t>% ALLOWED</t>
  </si>
  <si>
    <t xml:space="preserve">All other core types i.e. lead lned, accoustical, etc. </t>
  </si>
  <si>
    <t xml:space="preserve">GF    (Fire retardant Mineral Core)            </t>
  </si>
  <si>
    <t>QTY</t>
  </si>
  <si>
    <t>GT</t>
  </si>
  <si>
    <t>GF</t>
  </si>
  <si>
    <t>GSFSC</t>
  </si>
  <si>
    <t>ALL OTHERS</t>
  </si>
  <si>
    <t>Date:</t>
  </si>
  <si>
    <t>Step One:</t>
  </si>
  <si>
    <t>Totals</t>
  </si>
  <si>
    <t>MR4, MR5</t>
  </si>
  <si>
    <t>MR 4 Recycled Material</t>
  </si>
  <si>
    <t>MR 5 Regional Material</t>
  </si>
  <si>
    <t>MR 7 FSC Certified</t>
  </si>
  <si>
    <t>EQ 4.4 Low Emitting Material</t>
  </si>
  <si>
    <t>Project Name:</t>
  </si>
  <si>
    <t>Project City:</t>
  </si>
  <si>
    <t>EQ 4.4</t>
  </si>
  <si>
    <t>Low emitting material</t>
  </si>
  <si>
    <t>Project State:</t>
  </si>
  <si>
    <t>Dollar amount</t>
  </si>
  <si>
    <t>Dist. Contact:</t>
  </si>
  <si>
    <t>Oshkosh order #:</t>
  </si>
  <si>
    <t>ST:</t>
  </si>
  <si>
    <t>Distributor Name:</t>
  </si>
  <si>
    <t>Dist. Phone #:</t>
  </si>
  <si>
    <t>May apply toward:</t>
  </si>
  <si>
    <t>Step one:</t>
  </si>
  <si>
    <t>Distributor:</t>
  </si>
  <si>
    <t>LEED CATEGORY</t>
  </si>
  <si>
    <t>The dollar amounts listed below can be applied toward the corresponding LEED category</t>
  </si>
  <si>
    <t>Step two:</t>
  </si>
  <si>
    <t>Do this for each core type listed. Leave any core types not used blank</t>
  </si>
  <si>
    <t>Under all other core types add up all door types not listed in the chart and enter the quantity and dollar amount.</t>
  </si>
  <si>
    <t xml:space="preserve">Note: (The program will automatically prorate freight and all other misc. charges such as setups etc. </t>
  </si>
  <si>
    <t>based on the door quantities you list in each core type.)</t>
  </si>
  <si>
    <t xml:space="preserve">Step three: </t>
  </si>
  <si>
    <t xml:space="preserve">At this point the totals in column F/G must equal the totals in column E. </t>
  </si>
  <si>
    <t>If rows 6 and 7 don't match then recheck your entries in step two.</t>
  </si>
  <si>
    <t>If row 10 doesn't match then adjust your mark up until it does.</t>
  </si>
  <si>
    <t>Total</t>
  </si>
  <si>
    <t xml:space="preserve">All doors must be formaldhyde free to qualify. </t>
  </si>
  <si>
    <t>If there are GP or other door types entered then return 0</t>
  </si>
  <si>
    <t>Add up all the line items with standard particle core doors (GP) and enter the total quantity and dollar amount</t>
  </si>
  <si>
    <t>b. Enter the total number of doors on the invoice</t>
  </si>
  <si>
    <t>Note:</t>
  </si>
  <si>
    <t>Total dollars</t>
  </si>
  <si>
    <t xml:space="preserve">All other core types i.e. lead lined, acoustical, etc. </t>
  </si>
  <si>
    <t xml:space="preserve">Instructions for using LEED calculator </t>
  </si>
  <si>
    <t xml:space="preserve">a. Enter the total delivered dollar amount shown on your invoice </t>
  </si>
  <si>
    <t xml:space="preserve">Just to the right of the Totals section in Step one is the totals check column. As you enter the info in step two numbers will  </t>
  </si>
  <si>
    <t xml:space="preserve">start to appear under the totals check column. When all the info in step two is entered the amounts in the Totals and  </t>
  </si>
  <si>
    <t>Step four:</t>
  </si>
  <si>
    <t>Go to the print out page to see the final results and print for your use.</t>
  </si>
  <si>
    <t>Oshkosh Door order number:</t>
  </si>
  <si>
    <r>
      <t xml:space="preserve">c. Add up all charges </t>
    </r>
    <r>
      <rPr>
        <b/>
        <u/>
        <sz val="10"/>
        <rFont val="Arial"/>
        <family val="2"/>
      </rPr>
      <t>not</t>
    </r>
    <r>
      <rPr>
        <sz val="10"/>
        <rFont val="Arial"/>
      </rPr>
      <t xml:space="preserve"> included in the in the core type line items and enter </t>
    </r>
  </si>
  <si>
    <t>Totals check column should be equal. The Totals check column, provides verification that the math is correct in step two.</t>
  </si>
  <si>
    <r>
      <t xml:space="preserve">To begin, fill in the header information on the </t>
    </r>
    <r>
      <rPr>
        <b/>
        <u/>
        <sz val="10"/>
        <color indexed="10"/>
        <rFont val="Arial"/>
        <family val="2"/>
      </rPr>
      <t xml:space="preserve">ENTRY </t>
    </r>
    <r>
      <rPr>
        <sz val="10"/>
        <rFont val="Arial"/>
      </rPr>
      <t>tab with the project information etc.</t>
    </r>
  </si>
  <si>
    <t>*For this entry you are looking for the total of all items not called out as a core type i.e. machining set up, palletizing, freight, etc.</t>
  </si>
  <si>
    <t>*Core type line items always start with one of the abbreviations listed in step two i.e. GP5. GF5, GW5 etc</t>
  </si>
  <si>
    <t>a. Total dlv'd cost from ODC acknowledgement or invoice</t>
  </si>
  <si>
    <t xml:space="preserve">b. Total number of doors on the order </t>
  </si>
  <si>
    <t>Step three: Determine if MR5 credit (500 mile) is applicable</t>
  </si>
  <si>
    <t>2. If the mileage is less than 500 miles enter the actual mileage reported by the program below. (i.e. 275, 350, 410 etc)</t>
  </si>
  <si>
    <t xml:space="preserve">The 500 mile regional material rule is based on the accumulative distance from where the raw material is harvested or extracted, </t>
  </si>
  <si>
    <t xml:space="preserve">the factory where it is turned into finished goods and the jobsite. i.e. 100 miles from raw material source to factory and then 200 miles from </t>
  </si>
  <si>
    <t>factory to jobsite equals 300 miles total and therefore qualifies as regional material since the total mileage is less than 500 miles.</t>
  </si>
  <si>
    <t>and the mileage you enter as the distance the jobsite is from the factory in step three.</t>
  </si>
  <si>
    <t xml:space="preserve"> then use your Oshkosh invoice for the ODC order # and completing the following steps.</t>
  </si>
  <si>
    <t>This program will automatically calculate what qualifies based on the type of doors entered in step two</t>
  </si>
  <si>
    <t>Dist's</t>
  </si>
  <si>
    <t>sell</t>
  </si>
  <si>
    <t xml:space="preserve">Step two:  </t>
  </si>
  <si>
    <t>e. Distributors markup</t>
  </si>
  <si>
    <t>d. Distributors total sell price to contactor</t>
  </si>
  <si>
    <t>Check totals</t>
  </si>
  <si>
    <t>Check totals above must equal Totals</t>
  </si>
  <si>
    <t>d. Enter your total sell price to the contractor ( This is your total delivered price to the contractor after your markup)</t>
  </si>
  <si>
    <t>e. This line shows the distributors markup as a percentage for reference.</t>
  </si>
  <si>
    <t>Argument: If there is no GP door type then return yes. If there is a GP door type then return no.</t>
  </si>
  <si>
    <t>Nov. 09</t>
  </si>
  <si>
    <t xml:space="preserve">3. Note: The MR5 rule requires that the 500 mile distance be calculated from the point of raw material harvest or extraction to the </t>
  </si>
  <si>
    <t xml:space="preserve">manufacturing facility and then to the jobsite. For this reason different door constructions will qualify at different mileage distances. </t>
  </si>
  <si>
    <t>No construction will yield a full 500 miles from the factory</t>
  </si>
  <si>
    <t xml:space="preserve">GTFSC (FSC® Certified SCL) </t>
  </si>
  <si>
    <t xml:space="preserve">GT    (Structural Composite Lumber Core, SCL) </t>
  </si>
  <si>
    <t>MR7, IEQ4.4</t>
  </si>
  <si>
    <t>MR4, MR5, IEQ4.4</t>
  </si>
  <si>
    <t>IEQ4.4</t>
  </si>
  <si>
    <t>MR4, MR5, MR7, IEQ4.4</t>
  </si>
  <si>
    <t>GTFSC</t>
  </si>
  <si>
    <t>GTFSC    (Structural Composite Lumber Core) MR7 &amp;  IEQ4.4</t>
  </si>
  <si>
    <t xml:space="preserve"> MR7, IEQ4.4</t>
  </si>
  <si>
    <t xml:space="preserve">GPF, GFPF45, GPHD or GPEHD (No Formaldehyde PB)   </t>
  </si>
  <si>
    <t>c. Total of frt. &amp; misc. charges i.e. crating, setups, coordination or anything else not included in the door line items.</t>
  </si>
  <si>
    <t xml:space="preserve">GSFSC (FSC® Certified Stave Lumber Core)    </t>
  </si>
  <si>
    <t xml:space="preserve">GPF, GFPF45, GPHD, GPEHD  (Formaldhyde Free Particleboard)    MR4 &amp; EQ4.4 </t>
  </si>
  <si>
    <t xml:space="preserve">GP, GFP45     (Standard Particleboard)                  MR4 </t>
  </si>
  <si>
    <t xml:space="preserve">GP or GFP45 (Standard Particleboard PB)               </t>
  </si>
  <si>
    <t>GLL when ordered as FSC® Certfied Lead Lined</t>
  </si>
  <si>
    <t>GLL</t>
  </si>
  <si>
    <t xml:space="preserve">GPFSC or GFPFSC45 (FSC® Certified Particleboard)         </t>
  </si>
  <si>
    <t>GPFSC  or GFPFSC45 (FSC Certified Particleboard)            MR4, MR7 &amp; EQ4.4</t>
  </si>
  <si>
    <t>1. First click on the link below and enter the Oshkosh zip code (54903) and the zip code of the job site.</t>
  </si>
  <si>
    <t xml:space="preserve">             http://tinyurl.com/oshkoshdoor</t>
  </si>
  <si>
    <t xml:space="preserve">LEED Calculator </t>
  </si>
  <si>
    <t xml:space="preserve"> LEED Calucations for Wood Doors</t>
  </si>
  <si>
    <t>www.oshkoshdoor.com</t>
  </si>
  <si>
    <t>920-233-6161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</si>
</sst>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8" formatCode="&quot;$&quot;#,##0.00"/>
    <numFmt numFmtId="182" formatCode="mm/dd/yy;@"/>
  </numFmts>
  <fonts count="30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4"/>
      <name val="Arial"/>
    </font>
    <font>
      <sz val="12"/>
      <name val="Arial"/>
    </font>
    <font>
      <b/>
      <sz val="20"/>
      <name val="Times New Roman"/>
      <family val="1"/>
    </font>
    <font>
      <b/>
      <sz val="10"/>
      <color indexed="9"/>
      <name val="Arial"/>
      <family val="2"/>
    </font>
    <font>
      <sz val="14"/>
      <name val="Arial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</font>
    <font>
      <b/>
      <sz val="20"/>
      <name val="Arial"/>
    </font>
    <font>
      <u/>
      <sz val="14"/>
      <name val="Times New Roman"/>
    </font>
    <font>
      <u/>
      <sz val="14"/>
      <name val="Arial"/>
    </font>
    <font>
      <u/>
      <sz val="12"/>
      <name val="Arial"/>
    </font>
    <font>
      <u/>
      <sz val="10"/>
      <name val="Arial"/>
    </font>
    <font>
      <b/>
      <sz val="20"/>
      <color theme="5" tint="-0.249977111117893"/>
      <name val="Arial"/>
    </font>
    <font>
      <sz val="12"/>
      <color theme="5" tint="-0.249977111117893"/>
      <name val="Arial"/>
    </font>
    <font>
      <sz val="10"/>
      <color theme="1"/>
      <name val="Arial"/>
    </font>
    <font>
      <b/>
      <sz val="10"/>
      <color rgb="FF00009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4" fontId="0" fillId="0" borderId="2" xfId="0" applyNumberFormat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textRotation="60" wrapText="1"/>
    </xf>
    <xf numFmtId="0" fontId="3" fillId="0" borderId="0" xfId="0" applyFont="1" applyAlignment="1">
      <alignment horizontal="center"/>
    </xf>
    <xf numFmtId="4" fontId="0" fillId="2" borderId="3" xfId="0" applyNumberFormat="1" applyFill="1" applyBorder="1"/>
    <xf numFmtId="4" fontId="0" fillId="0" borderId="3" xfId="0" applyNumberFormat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4" fontId="0" fillId="0" borderId="0" xfId="0" applyNumberFormat="1"/>
    <xf numFmtId="4" fontId="0" fillId="0" borderId="0" xfId="0" applyNumberFormat="1" applyBorder="1"/>
    <xf numFmtId="4" fontId="0" fillId="3" borderId="4" xfId="0" applyNumberFormat="1" applyFill="1" applyBorder="1"/>
    <xf numFmtId="0" fontId="0" fillId="0" borderId="0" xfId="0" applyAlignment="1">
      <alignment horizontal="left"/>
    </xf>
    <xf numFmtId="0" fontId="5" fillId="4" borderId="0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0" fillId="0" borderId="0" xfId="0" applyFill="1" applyProtection="1"/>
    <xf numFmtId="0" fontId="0" fillId="0" borderId="0" xfId="0" applyProtection="1"/>
    <xf numFmtId="0" fontId="0" fillId="5" borderId="5" xfId="0" applyFill="1" applyBorder="1" applyProtection="1"/>
    <xf numFmtId="0" fontId="0" fillId="6" borderId="0" xfId="0" applyFill="1"/>
    <xf numFmtId="0" fontId="0" fillId="6" borderId="0" xfId="0" applyFill="1" applyAlignment="1">
      <alignment horizontal="center"/>
    </xf>
    <xf numFmtId="4" fontId="0" fillId="7" borderId="0" xfId="0" applyNumberFormat="1" applyFill="1"/>
    <xf numFmtId="0" fontId="0" fillId="7" borderId="0" xfId="0" applyFill="1"/>
    <xf numFmtId="0" fontId="0" fillId="8" borderId="0" xfId="0" applyFill="1" applyProtection="1"/>
    <xf numFmtId="0" fontId="16" fillId="8" borderId="0" xfId="0" applyFont="1" applyFill="1" applyProtection="1"/>
    <xf numFmtId="0" fontId="17" fillId="8" borderId="0" xfId="0" applyFont="1" applyFill="1" applyBorder="1" applyAlignment="1" applyProtection="1">
      <alignment wrapText="1"/>
    </xf>
    <xf numFmtId="0" fontId="17" fillId="8" borderId="0" xfId="0" applyFont="1" applyFill="1" applyProtection="1"/>
    <xf numFmtId="0" fontId="0" fillId="8" borderId="0" xfId="0" applyFill="1"/>
    <xf numFmtId="0" fontId="3" fillId="8" borderId="0" xfId="0" applyFont="1" applyFill="1" applyProtection="1"/>
    <xf numFmtId="0" fontId="0" fillId="8" borderId="0" xfId="0" applyFill="1" applyBorder="1" applyAlignment="1" applyProtection="1">
      <alignment wrapText="1"/>
    </xf>
    <xf numFmtId="0" fontId="3" fillId="8" borderId="0" xfId="0" applyFont="1" applyFill="1" applyAlignment="1" applyProtection="1">
      <alignment horizontal="right"/>
    </xf>
    <xf numFmtId="0" fontId="0" fillId="8" borderId="0" xfId="0" applyFill="1" applyBorder="1" applyAlignment="1" applyProtection="1"/>
    <xf numFmtId="0" fontId="0" fillId="8" borderId="0" xfId="0" applyFill="1" applyAlignment="1" applyProtection="1"/>
    <xf numFmtId="0" fontId="0" fillId="8" borderId="0" xfId="0" applyFill="1" applyAlignment="1"/>
    <xf numFmtId="0" fontId="11" fillId="8" borderId="0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11" fillId="8" borderId="6" xfId="0" applyFont="1" applyFill="1" applyBorder="1" applyAlignment="1">
      <alignment horizontal="left"/>
    </xf>
    <xf numFmtId="0" fontId="11" fillId="8" borderId="0" xfId="0" applyFont="1" applyFill="1" applyBorder="1" applyAlignment="1"/>
    <xf numFmtId="0" fontId="0" fillId="8" borderId="0" xfId="0" applyFill="1" applyBorder="1" applyAlignment="1"/>
    <xf numFmtId="0" fontId="6" fillId="8" borderId="0" xfId="0" applyFont="1" applyFill="1" applyBorder="1" applyAlignment="1">
      <alignment horizontal="center" wrapText="1"/>
    </xf>
    <xf numFmtId="0" fontId="14" fillId="8" borderId="0" xfId="0" applyFont="1" applyFill="1" applyBorder="1" applyAlignment="1">
      <alignment horizontal="right"/>
    </xf>
    <xf numFmtId="0" fontId="10" fillId="8" borderId="0" xfId="0" applyFont="1" applyFill="1" applyAlignment="1"/>
    <xf numFmtId="0" fontId="0" fillId="8" borderId="0" xfId="0" applyFill="1" applyAlignment="1">
      <alignment horizontal="right"/>
    </xf>
    <xf numFmtId="0" fontId="4" fillId="8" borderId="0" xfId="0" applyFont="1" applyFill="1"/>
    <xf numFmtId="0" fontId="3" fillId="8" borderId="0" xfId="0" applyFont="1" applyFill="1"/>
    <xf numFmtId="0" fontId="14" fillId="8" borderId="7" xfId="0" applyFont="1" applyFill="1" applyBorder="1" applyAlignment="1">
      <alignment horizontal="right"/>
    </xf>
    <xf numFmtId="0" fontId="2" fillId="8" borderId="0" xfId="1" applyFont="1" applyFill="1" applyAlignment="1" applyProtection="1"/>
    <xf numFmtId="3" fontId="0" fillId="2" borderId="3" xfId="0" applyNumberFormat="1" applyFill="1" applyBorder="1"/>
    <xf numFmtId="0" fontId="15" fillId="8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Border="1" applyProtection="1"/>
    <xf numFmtId="3" fontId="0" fillId="2" borderId="4" xfId="0" applyNumberFormat="1" applyFill="1" applyBorder="1"/>
    <xf numFmtId="0" fontId="0" fillId="7" borderId="0" xfId="0" applyFill="1" applyBorder="1"/>
    <xf numFmtId="2" fontId="0" fillId="7" borderId="0" xfId="0" applyNumberFormat="1" applyFill="1"/>
    <xf numFmtId="0" fontId="0" fillId="0" borderId="0" xfId="0" applyFill="1" applyBorder="1" applyProtection="1"/>
    <xf numFmtId="0" fontId="0" fillId="0" borderId="0" xfId="0" applyFill="1" applyAlignment="1"/>
    <xf numFmtId="0" fontId="5" fillId="0" borderId="0" xfId="0" applyFont="1" applyFill="1"/>
    <xf numFmtId="0" fontId="11" fillId="0" borderId="0" xfId="0" applyFont="1" applyFill="1" applyAlignment="1"/>
    <xf numFmtId="0" fontId="4" fillId="0" borderId="0" xfId="0" applyFont="1" applyFill="1"/>
    <xf numFmtId="0" fontId="11" fillId="0" borderId="0" xfId="0" applyFont="1" applyFill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textRotation="60" wrapText="1"/>
    </xf>
    <xf numFmtId="0" fontId="0" fillId="4" borderId="0" xfId="0" applyFill="1" applyBorder="1" applyAlignment="1">
      <alignment horizontal="center"/>
    </xf>
    <xf numFmtId="4" fontId="0" fillId="4" borderId="8" xfId="0" applyNumberFormat="1" applyFill="1" applyBorder="1"/>
    <xf numFmtId="4" fontId="0" fillId="7" borderId="8" xfId="0" applyNumberFormat="1" applyFill="1" applyBorder="1"/>
    <xf numFmtId="4" fontId="0" fillId="4" borderId="3" xfId="0" applyNumberFormat="1" applyFill="1" applyBorder="1"/>
    <xf numFmtId="4" fontId="0" fillId="7" borderId="3" xfId="0" applyNumberFormat="1" applyFill="1" applyBorder="1"/>
    <xf numFmtId="4" fontId="0" fillId="4" borderId="9" xfId="0" applyNumberFormat="1" applyFill="1" applyBorder="1"/>
    <xf numFmtId="4" fontId="0" fillId="7" borderId="9" xfId="0" applyNumberFormat="1" applyFill="1" applyBorder="1"/>
    <xf numFmtId="2" fontId="0" fillId="7" borderId="8" xfId="0" applyNumberFormat="1" applyFill="1" applyBorder="1"/>
    <xf numFmtId="2" fontId="0" fillId="7" borderId="3" xfId="0" applyNumberFormat="1" applyFill="1" applyBorder="1"/>
    <xf numFmtId="0" fontId="20" fillId="8" borderId="0" xfId="0" applyFont="1" applyFill="1"/>
    <xf numFmtId="4" fontId="0" fillId="7" borderId="10" xfId="0" applyNumberFormat="1" applyFill="1" applyBorder="1"/>
    <xf numFmtId="4" fontId="0" fillId="7" borderId="11" xfId="0" applyNumberFormat="1" applyFill="1" applyBorder="1"/>
    <xf numFmtId="4" fontId="0" fillId="4" borderId="0" xfId="0" applyNumberFormat="1" applyFill="1"/>
    <xf numFmtId="16" fontId="20" fillId="8" borderId="0" xfId="0" applyNumberFormat="1" applyFont="1" applyFill="1"/>
    <xf numFmtId="0" fontId="14" fillId="0" borderId="12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" fontId="4" fillId="0" borderId="12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2" fontId="4" fillId="0" borderId="12" xfId="0" applyNumberFormat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</xf>
    <xf numFmtId="182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2" fillId="8" borderId="0" xfId="1" applyFill="1" applyAlignment="1" applyProtection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Border="1"/>
    <xf numFmtId="0" fontId="4" fillId="8" borderId="0" xfId="0" applyFont="1" applyFill="1" applyBorder="1"/>
    <xf numFmtId="178" fontId="4" fillId="8" borderId="0" xfId="0" applyNumberFormat="1" applyFont="1" applyFill="1" applyBorder="1"/>
    <xf numFmtId="178" fontId="4" fillId="8" borderId="0" xfId="0" quotePrefix="1" applyNumberFormat="1" applyFont="1" applyFill="1" applyBorder="1" applyAlignment="1">
      <alignment horizontal="right"/>
    </xf>
    <xf numFmtId="0" fontId="6" fillId="8" borderId="0" xfId="0" applyFont="1" applyFill="1" applyBorder="1" applyAlignment="1"/>
    <xf numFmtId="0" fontId="0" fillId="8" borderId="0" xfId="0" applyFill="1" applyBorder="1"/>
    <xf numFmtId="0" fontId="22" fillId="8" borderId="0" xfId="0" applyFont="1" applyFill="1" applyBorder="1" applyAlignment="1">
      <alignment horizontal="right"/>
    </xf>
    <xf numFmtId="0" fontId="22" fillId="8" borderId="0" xfId="0" applyFont="1" applyFill="1" applyBorder="1" applyAlignment="1">
      <alignment horizontal="left" wrapText="1"/>
    </xf>
    <xf numFmtId="14" fontId="22" fillId="8" borderId="0" xfId="0" applyNumberFormat="1" applyFont="1" applyFill="1" applyBorder="1" applyAlignment="1">
      <alignment horizontal="left"/>
    </xf>
    <xf numFmtId="0" fontId="23" fillId="8" borderId="0" xfId="0" applyFont="1" applyFill="1" applyBorder="1" applyAlignment="1">
      <alignment horizontal="left" vertical="center" wrapText="1"/>
    </xf>
    <xf numFmtId="0" fontId="22" fillId="8" borderId="0" xfId="0" applyFont="1" applyFill="1" applyBorder="1"/>
    <xf numFmtId="0" fontId="24" fillId="8" borderId="0" xfId="0" applyFont="1" applyFill="1" applyBorder="1"/>
    <xf numFmtId="0" fontId="22" fillId="8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left"/>
    </xf>
    <xf numFmtId="0" fontId="22" fillId="8" borderId="0" xfId="0" applyFont="1" applyFill="1" applyBorder="1" applyAlignment="1"/>
    <xf numFmtId="0" fontId="25" fillId="8" borderId="0" xfId="0" applyFont="1" applyFill="1" applyBorder="1" applyAlignment="1"/>
    <xf numFmtId="0" fontId="24" fillId="8" borderId="0" xfId="0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29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vertical="center"/>
    </xf>
    <xf numFmtId="0" fontId="0" fillId="9" borderId="12" xfId="0" applyFill="1" applyBorder="1" applyAlignment="1" applyProtection="1">
      <alignment vertical="center"/>
    </xf>
    <xf numFmtId="0" fontId="29" fillId="9" borderId="19" xfId="0" applyFont="1" applyFill="1" applyBorder="1" applyAlignment="1" applyProtection="1">
      <alignment vertical="center"/>
    </xf>
    <xf numFmtId="0" fontId="0" fillId="9" borderId="18" xfId="0" applyFill="1" applyBorder="1" applyAlignment="1" applyProtection="1">
      <alignment vertical="center"/>
    </xf>
    <xf numFmtId="0" fontId="3" fillId="9" borderId="18" xfId="0" applyFont="1" applyFill="1" applyBorder="1" applyAlignment="1" applyProtection="1">
      <alignment horizontal="center" vertical="center"/>
    </xf>
    <xf numFmtId="0" fontId="9" fillId="9" borderId="20" xfId="0" applyFont="1" applyFill="1" applyBorder="1" applyAlignment="1" applyProtection="1">
      <alignment vertical="center"/>
    </xf>
    <xf numFmtId="0" fontId="16" fillId="8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3" fillId="9" borderId="18" xfId="0" applyFont="1" applyFill="1" applyBorder="1" applyAlignment="1" applyProtection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4" fontId="28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right" vertical="center"/>
    </xf>
    <xf numFmtId="0" fontId="5" fillId="9" borderId="18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right" vertical="center"/>
    </xf>
    <xf numFmtId="0" fontId="12" fillId="8" borderId="0" xfId="0" applyFont="1" applyFill="1" applyBorder="1" applyAlignment="1">
      <alignment horizontal="center" wrapText="1"/>
    </xf>
    <xf numFmtId="0" fontId="10" fillId="8" borderId="0" xfId="0" applyFont="1" applyFill="1" applyBorder="1" applyAlignment="1"/>
    <xf numFmtId="0" fontId="10" fillId="8" borderId="18" xfId="0" applyFont="1" applyFill="1" applyBorder="1" applyAlignment="1"/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35</xdr:row>
      <xdr:rowOff>28575</xdr:rowOff>
    </xdr:from>
    <xdr:to>
      <xdr:col>10</xdr:col>
      <xdr:colOff>419100</xdr:colOff>
      <xdr:row>46</xdr:row>
      <xdr:rowOff>57150</xdr:rowOff>
    </xdr:to>
    <xdr:pic>
      <xdr:nvPicPr>
        <xdr:cNvPr id="3076" name="Picture 1" descr="Oshkosh Door_Tag_RGB.png">
          <a:extLst>
            <a:ext uri="{FF2B5EF4-FFF2-40B4-BE49-F238E27FC236}">
              <a16:creationId xmlns:a16="http://schemas.microsoft.com/office/drawing/2014/main" id="{54D900C5-E514-46BD-B8E3-F2473FE45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372100"/>
          <a:ext cx="39243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85725</xdr:rowOff>
    </xdr:from>
    <xdr:to>
      <xdr:col>1</xdr:col>
      <xdr:colOff>1457325</xdr:colOff>
      <xdr:row>18</xdr:row>
      <xdr:rowOff>161925</xdr:rowOff>
    </xdr:to>
    <xdr:pic>
      <xdr:nvPicPr>
        <xdr:cNvPr id="1030" name="Picture 3" descr="Oshkosh Door_Tag_RGB.png">
          <a:extLst>
            <a:ext uri="{FF2B5EF4-FFF2-40B4-BE49-F238E27FC236}">
              <a16:creationId xmlns:a16="http://schemas.microsoft.com/office/drawing/2014/main" id="{70679B4E-17A8-46EA-98BB-51DF4E774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7" r="6712"/>
        <a:stretch>
          <a:fillRect/>
        </a:stretch>
      </xdr:blipFill>
      <xdr:spPr bwMode="auto">
        <a:xfrm>
          <a:off x="76200" y="2847975"/>
          <a:ext cx="1981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28575</xdr:rowOff>
    </xdr:from>
    <xdr:to>
      <xdr:col>2</xdr:col>
      <xdr:colOff>180975</xdr:colOff>
      <xdr:row>8</xdr:row>
      <xdr:rowOff>28575</xdr:rowOff>
    </xdr:to>
    <xdr:pic>
      <xdr:nvPicPr>
        <xdr:cNvPr id="2053" name="Picture 2" descr="Oshkosh Door_Tag_RGB.png">
          <a:extLst>
            <a:ext uri="{FF2B5EF4-FFF2-40B4-BE49-F238E27FC236}">
              <a16:creationId xmlns:a16="http://schemas.microsoft.com/office/drawing/2014/main" id="{8563A070-A617-4133-B7AB-3C82082FD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7" r="6712"/>
        <a:stretch>
          <a:fillRect/>
        </a:stretch>
      </xdr:blipFill>
      <xdr:spPr bwMode="auto">
        <a:xfrm>
          <a:off x="1790700" y="28575"/>
          <a:ext cx="1981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inyurl.com/oshkoshdo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shkoshdo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E51" sqref="E51"/>
    </sheetView>
  </sheetViews>
  <sheetFormatPr defaultRowHeight="12.75" x14ac:dyDescent="0.2"/>
  <cols>
    <col min="1" max="1" width="3.42578125" style="35" customWidth="1"/>
    <col min="2" max="2" width="9.42578125" style="35" customWidth="1"/>
    <col min="3" max="3" width="4.7109375" style="35" customWidth="1"/>
    <col min="4" max="256" width="11.42578125" style="35" customWidth="1"/>
    <col min="257" max="16384" width="9.140625" style="35"/>
  </cols>
  <sheetData>
    <row r="1" spans="2:15" ht="5.25" customHeight="1" x14ac:dyDescent="0.2"/>
    <row r="2" spans="2:15" ht="20.25" x14ac:dyDescent="0.3">
      <c r="B2" s="31"/>
      <c r="C2" s="146" t="s">
        <v>102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5" ht="9.75" customHeight="1" x14ac:dyDescent="0.3">
      <c r="B3" s="31"/>
      <c r="C3" s="32"/>
      <c r="D3" s="33"/>
      <c r="E3" s="33"/>
      <c r="F3" s="34"/>
      <c r="G3" s="34"/>
      <c r="H3" s="31"/>
      <c r="I3" s="31"/>
      <c r="J3" s="31"/>
    </row>
    <row r="4" spans="2:15" ht="18.75" customHeight="1" x14ac:dyDescent="0.3">
      <c r="B4" s="31"/>
      <c r="E4" s="57" t="s">
        <v>111</v>
      </c>
      <c r="F4" s="33"/>
      <c r="G4" s="33"/>
      <c r="H4" s="34"/>
      <c r="I4" s="34"/>
      <c r="J4" s="31"/>
      <c r="K4" s="31"/>
      <c r="L4" s="31"/>
    </row>
    <row r="5" spans="2:15" ht="15" customHeight="1" x14ac:dyDescent="0.3">
      <c r="B5" s="31"/>
      <c r="E5" s="57" t="s">
        <v>122</v>
      </c>
      <c r="F5" s="33"/>
      <c r="G5" s="33"/>
      <c r="H5" s="34"/>
      <c r="I5" s="34"/>
      <c r="J5" s="31"/>
      <c r="K5" s="31"/>
      <c r="L5" s="31"/>
    </row>
    <row r="6" spans="2:15" ht="7.5" customHeight="1" x14ac:dyDescent="0.2">
      <c r="B6" s="31"/>
      <c r="C6" s="37"/>
      <c r="D6" s="37"/>
      <c r="E6" s="37"/>
      <c r="F6" s="31"/>
      <c r="G6" s="31"/>
      <c r="H6" s="31"/>
      <c r="I6" s="31"/>
      <c r="J6" s="31"/>
    </row>
    <row r="7" spans="2:15" x14ac:dyDescent="0.2">
      <c r="B7" s="38" t="s">
        <v>81</v>
      </c>
      <c r="C7" s="39" t="s">
        <v>103</v>
      </c>
      <c r="D7" s="39"/>
      <c r="E7" s="39"/>
      <c r="F7" s="31"/>
      <c r="G7" s="31"/>
      <c r="H7" s="31"/>
      <c r="I7" s="31"/>
      <c r="J7" s="31"/>
    </row>
    <row r="8" spans="2:15" s="41" customFormat="1" x14ac:dyDescent="0.2">
      <c r="B8" s="40"/>
      <c r="C8" s="39" t="s">
        <v>98</v>
      </c>
      <c r="D8" s="39"/>
      <c r="E8" s="39"/>
      <c r="F8" s="40"/>
      <c r="G8" s="40"/>
      <c r="H8" s="40"/>
      <c r="I8" s="40"/>
      <c r="J8" s="40"/>
    </row>
    <row r="9" spans="2:15" x14ac:dyDescent="0.2">
      <c r="B9" s="31"/>
      <c r="C9" s="31" t="s">
        <v>109</v>
      </c>
      <c r="D9" s="31"/>
      <c r="E9" s="31"/>
      <c r="F9" s="31"/>
      <c r="G9" s="31"/>
      <c r="H9" s="31"/>
      <c r="I9" s="31"/>
      <c r="J9" s="31"/>
    </row>
    <row r="10" spans="2:15" x14ac:dyDescent="0.2">
      <c r="B10" s="31"/>
      <c r="C10" s="31"/>
      <c r="D10" s="31" t="s">
        <v>112</v>
      </c>
      <c r="E10" s="31"/>
      <c r="F10" s="31"/>
      <c r="G10" s="31"/>
      <c r="H10" s="31"/>
      <c r="I10" s="31"/>
      <c r="J10" s="31"/>
    </row>
    <row r="11" spans="2:15" x14ac:dyDescent="0.2">
      <c r="B11" s="31"/>
      <c r="C11" s="31"/>
      <c r="D11" s="31" t="s">
        <v>113</v>
      </c>
      <c r="E11" s="31"/>
      <c r="F11" s="31"/>
      <c r="G11" s="31"/>
      <c r="H11" s="31"/>
      <c r="I11" s="31"/>
      <c r="J11" s="31"/>
    </row>
    <row r="12" spans="2:15" x14ac:dyDescent="0.2">
      <c r="B12" s="31"/>
      <c r="C12" s="31" t="s">
        <v>131</v>
      </c>
      <c r="D12" s="31"/>
      <c r="E12" s="31"/>
      <c r="F12" s="31"/>
      <c r="G12" s="31"/>
      <c r="H12" s="31"/>
      <c r="I12" s="31"/>
      <c r="J12" s="31"/>
    </row>
    <row r="13" spans="2:15" x14ac:dyDescent="0.2">
      <c r="B13" s="31"/>
      <c r="C13" s="31" t="s">
        <v>132</v>
      </c>
      <c r="D13" s="31"/>
      <c r="E13" s="31"/>
      <c r="F13" s="31"/>
      <c r="G13" s="31"/>
      <c r="H13" s="31"/>
      <c r="I13" s="31"/>
      <c r="J13" s="31"/>
    </row>
    <row r="14" spans="2:15" ht="4.5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</row>
    <row r="15" spans="2:15" x14ac:dyDescent="0.2">
      <c r="B15" s="38" t="s">
        <v>99</v>
      </c>
      <c r="C15" s="36" t="s">
        <v>104</v>
      </c>
      <c r="D15" s="36"/>
      <c r="E15" s="36"/>
      <c r="F15" s="36"/>
      <c r="G15" s="36"/>
      <c r="H15" s="36"/>
      <c r="I15" s="36"/>
      <c r="J15" s="36"/>
      <c r="K15" s="53"/>
      <c r="L15" s="53"/>
      <c r="M15" s="53"/>
      <c r="N15" s="53"/>
      <c r="O15" s="53"/>
    </row>
    <row r="16" spans="2:15" x14ac:dyDescent="0.2">
      <c r="B16" s="31"/>
      <c r="C16" s="36" t="s">
        <v>105</v>
      </c>
      <c r="D16" s="36"/>
      <c r="E16" s="36"/>
      <c r="F16" s="36"/>
      <c r="G16" s="36"/>
      <c r="H16" s="36"/>
      <c r="I16" s="36"/>
      <c r="J16" s="36"/>
      <c r="K16" s="53"/>
      <c r="L16" s="53"/>
      <c r="M16" s="53"/>
      <c r="N16" s="53"/>
      <c r="O16" s="53"/>
    </row>
    <row r="17" spans="2:15" x14ac:dyDescent="0.2">
      <c r="B17" s="31"/>
      <c r="C17" s="36" t="s">
        <v>110</v>
      </c>
      <c r="D17" s="36"/>
      <c r="E17" s="36"/>
      <c r="F17" s="36"/>
      <c r="G17" s="36"/>
      <c r="H17" s="36"/>
      <c r="I17" s="36"/>
      <c r="J17" s="36"/>
      <c r="K17" s="53"/>
      <c r="L17" s="53"/>
      <c r="M17" s="53"/>
      <c r="N17" s="53"/>
      <c r="O17" s="53"/>
    </row>
    <row r="18" spans="2:15" ht="5.25" customHeight="1" x14ac:dyDescent="0.2">
      <c r="B18" s="31"/>
      <c r="C18" s="31"/>
      <c r="D18" s="31"/>
      <c r="E18" s="31"/>
      <c r="F18" s="31"/>
      <c r="G18" s="31"/>
      <c r="H18" s="31"/>
      <c r="I18" s="31"/>
      <c r="J18" s="31"/>
    </row>
    <row r="19" spans="2:15" x14ac:dyDescent="0.2">
      <c r="B19" s="38" t="s">
        <v>85</v>
      </c>
      <c r="C19" s="31" t="s">
        <v>97</v>
      </c>
      <c r="D19" s="31"/>
      <c r="E19" s="31"/>
      <c r="F19" s="31"/>
      <c r="G19" s="31"/>
      <c r="H19" s="31"/>
      <c r="I19" s="31"/>
      <c r="J19" s="31"/>
    </row>
    <row r="20" spans="2:15" x14ac:dyDescent="0.2">
      <c r="B20" s="38"/>
      <c r="C20" s="31" t="s">
        <v>86</v>
      </c>
      <c r="D20" s="31"/>
      <c r="E20" s="31"/>
      <c r="F20" s="31"/>
      <c r="G20" s="31"/>
      <c r="H20" s="31"/>
      <c r="I20" s="31"/>
      <c r="J20" s="31"/>
    </row>
    <row r="21" spans="2:15" x14ac:dyDescent="0.2">
      <c r="B21" s="38"/>
      <c r="C21" s="31" t="s">
        <v>87</v>
      </c>
      <c r="D21" s="31"/>
      <c r="E21" s="31"/>
      <c r="F21" s="31"/>
      <c r="G21" s="31"/>
      <c r="H21" s="31"/>
      <c r="I21" s="31"/>
      <c r="J21" s="31"/>
    </row>
    <row r="22" spans="2:15" x14ac:dyDescent="0.2">
      <c r="B22" s="38"/>
      <c r="C22" s="36" t="s">
        <v>88</v>
      </c>
      <c r="D22" s="31"/>
      <c r="E22" s="31"/>
      <c r="F22" s="31"/>
      <c r="G22" s="31"/>
      <c r="H22" s="31"/>
      <c r="I22" s="31"/>
      <c r="J22" s="31"/>
    </row>
    <row r="23" spans="2:15" x14ac:dyDescent="0.2">
      <c r="B23" s="38"/>
      <c r="C23" s="36" t="s">
        <v>89</v>
      </c>
      <c r="D23" s="31"/>
      <c r="E23" s="31"/>
      <c r="F23" s="31"/>
      <c r="G23" s="31"/>
      <c r="H23" s="31"/>
      <c r="I23" s="31"/>
      <c r="J23" s="31"/>
    </row>
    <row r="24" spans="2:15" x14ac:dyDescent="0.2">
      <c r="B24" s="38"/>
      <c r="C24" s="31" t="s">
        <v>91</v>
      </c>
      <c r="D24" s="31"/>
      <c r="E24" s="31"/>
      <c r="F24" s="31"/>
      <c r="G24" s="31"/>
      <c r="H24" s="31"/>
      <c r="I24" s="31"/>
      <c r="J24" s="31"/>
    </row>
    <row r="25" spans="2:15" x14ac:dyDescent="0.2">
      <c r="B25" s="31"/>
      <c r="C25" s="31" t="s">
        <v>92</v>
      </c>
      <c r="D25" s="31"/>
      <c r="E25" s="31"/>
      <c r="F25" s="31"/>
      <c r="G25" s="31"/>
      <c r="H25" s="31"/>
      <c r="I25" s="31"/>
      <c r="J25" s="31"/>
    </row>
    <row r="26" spans="2:15" x14ac:dyDescent="0.2">
      <c r="B26" s="38"/>
      <c r="C26" s="31" t="s">
        <v>93</v>
      </c>
      <c r="D26" s="31"/>
      <c r="E26" s="31"/>
      <c r="F26" s="31"/>
      <c r="G26" s="31"/>
      <c r="H26" s="31"/>
      <c r="I26" s="31"/>
      <c r="J26" s="31"/>
    </row>
    <row r="27" spans="2:15" ht="8.25" customHeight="1" x14ac:dyDescent="0.2">
      <c r="B27" s="38"/>
      <c r="C27" s="31"/>
      <c r="D27" s="31"/>
      <c r="E27" s="31"/>
      <c r="F27" s="31"/>
      <c r="G27" s="31"/>
      <c r="H27" s="31"/>
      <c r="I27" s="31"/>
      <c r="J27" s="31"/>
    </row>
    <row r="28" spans="2:15" x14ac:dyDescent="0.2">
      <c r="B28" s="38" t="s">
        <v>90</v>
      </c>
      <c r="C28" s="31" t="s">
        <v>118</v>
      </c>
      <c r="D28" s="31"/>
      <c r="E28" s="31"/>
      <c r="F28" s="31"/>
      <c r="G28" s="31"/>
      <c r="H28" s="31"/>
      <c r="I28" s="31"/>
      <c r="J28" s="31"/>
    </row>
    <row r="29" spans="2:15" x14ac:dyDescent="0.2">
      <c r="B29" s="38"/>
      <c r="C29" s="31" t="s">
        <v>119</v>
      </c>
      <c r="D29" s="31"/>
      <c r="E29" s="31"/>
      <c r="F29" s="31"/>
      <c r="G29" s="31"/>
      <c r="H29" s="31"/>
      <c r="I29" s="31"/>
      <c r="J29" s="31"/>
    </row>
    <row r="30" spans="2:15" x14ac:dyDescent="0.2">
      <c r="B30" s="38"/>
      <c r="C30" s="31" t="s">
        <v>120</v>
      </c>
      <c r="D30" s="31"/>
      <c r="E30" s="31"/>
      <c r="F30" s="31"/>
      <c r="G30" s="31"/>
      <c r="H30" s="31"/>
      <c r="I30" s="31"/>
      <c r="J30" s="31"/>
    </row>
    <row r="31" spans="2:15" x14ac:dyDescent="0.2">
      <c r="B31" s="38"/>
      <c r="C31" s="31" t="s">
        <v>123</v>
      </c>
      <c r="D31" s="31"/>
      <c r="E31" s="31"/>
      <c r="F31" s="31"/>
      <c r="G31" s="31"/>
      <c r="H31" s="31"/>
      <c r="I31" s="31"/>
      <c r="J31" s="31"/>
    </row>
    <row r="32" spans="2:15" x14ac:dyDescent="0.2">
      <c r="C32" s="35" t="s">
        <v>121</v>
      </c>
    </row>
    <row r="33" spans="2:13" ht="7.5" customHeight="1" x14ac:dyDescent="0.2"/>
    <row r="34" spans="2:13" x14ac:dyDescent="0.2">
      <c r="B34" s="53" t="s">
        <v>106</v>
      </c>
      <c r="C34" s="35" t="s">
        <v>107</v>
      </c>
    </row>
    <row r="36" spans="2:13" x14ac:dyDescent="0.2">
      <c r="M36" s="85">
        <v>40126</v>
      </c>
    </row>
  </sheetData>
  <sheetProtection sheet="1" objects="1" scenarios="1" selectLockedCells="1" selectUnlockedCells="1"/>
  <mergeCells count="1">
    <mergeCell ref="C2:M2"/>
  </mergeCells>
  <phoneticPr fontId="1" type="noConversion"/>
  <pageMargins left="0.5" right="0.5" top="0.5" bottom="1" header="0.5" footer="0.5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60"/>
  <sheetViews>
    <sheetView workbookViewId="0">
      <selection activeCell="E13" sqref="E13"/>
    </sheetView>
  </sheetViews>
  <sheetFormatPr defaultRowHeight="12.75" x14ac:dyDescent="0.2"/>
  <cols>
    <col min="1" max="1" width="9" style="25" customWidth="1"/>
    <col min="2" max="2" width="22.140625" style="25" customWidth="1"/>
    <col min="3" max="3" width="50" style="25" customWidth="1"/>
    <col min="4" max="4" width="6.7109375" style="25" customWidth="1"/>
    <col min="5" max="5" width="12" style="25" customWidth="1"/>
    <col min="6" max="6" width="6.42578125" style="25" customWidth="1"/>
    <col min="7" max="7" width="9.85546875" style="25" customWidth="1"/>
    <col min="8" max="8" width="7" style="25" customWidth="1"/>
    <col min="9" max="9" width="9" style="25" customWidth="1"/>
    <col min="10" max="10" width="15.28515625" style="25" customWidth="1"/>
    <col min="11" max="11" width="9.140625" style="25" hidden="1" customWidth="1"/>
    <col min="12" max="12" width="11.42578125" style="24" customWidth="1"/>
    <col min="13" max="256" width="11.42578125" style="25" customWidth="1"/>
    <col min="257" max="16384" width="9.140625" style="25"/>
  </cols>
  <sheetData>
    <row r="1" spans="1:12" s="59" customFormat="1" ht="27" customHeight="1" thickBot="1" x14ac:dyDescent="0.25">
      <c r="A1" s="108"/>
      <c r="B1" s="109"/>
      <c r="C1" s="158" t="s">
        <v>159</v>
      </c>
      <c r="D1" s="159"/>
      <c r="E1" s="159"/>
      <c r="F1" s="159"/>
      <c r="G1" s="159"/>
      <c r="H1" s="159"/>
      <c r="I1" s="159"/>
      <c r="J1" s="159"/>
      <c r="K1" s="160"/>
      <c r="L1" s="63"/>
    </row>
    <row r="2" spans="1:12" s="24" customFormat="1" ht="15.75" customHeight="1" x14ac:dyDescent="0.2">
      <c r="A2" s="170" t="s">
        <v>69</v>
      </c>
      <c r="B2" s="171"/>
      <c r="C2" s="113"/>
      <c r="D2" s="114" t="s">
        <v>61</v>
      </c>
      <c r="E2" s="115"/>
      <c r="F2" s="168" t="s">
        <v>78</v>
      </c>
      <c r="G2" s="169"/>
      <c r="H2" s="165"/>
      <c r="I2" s="165"/>
      <c r="J2" s="166"/>
      <c r="K2" s="22"/>
    </row>
    <row r="3" spans="1:12" s="24" customFormat="1" ht="15.75" customHeight="1" x14ac:dyDescent="0.2">
      <c r="A3" s="172" t="s">
        <v>70</v>
      </c>
      <c r="B3" s="173"/>
      <c r="C3" s="111"/>
      <c r="D3" s="110" t="s">
        <v>77</v>
      </c>
      <c r="E3" s="111"/>
      <c r="F3" s="163" t="s">
        <v>75</v>
      </c>
      <c r="G3" s="164"/>
      <c r="H3" s="148"/>
      <c r="I3" s="148"/>
      <c r="J3" s="149"/>
      <c r="K3" s="22"/>
    </row>
    <row r="4" spans="1:12" s="24" customFormat="1" ht="15.75" customHeight="1" x14ac:dyDescent="0.2">
      <c r="A4" s="172"/>
      <c r="B4" s="173"/>
      <c r="C4" s="163" t="s">
        <v>76</v>
      </c>
      <c r="D4" s="163"/>
      <c r="E4" s="112"/>
      <c r="F4" s="163" t="s">
        <v>79</v>
      </c>
      <c r="G4" s="164"/>
      <c r="H4" s="148"/>
      <c r="I4" s="148"/>
      <c r="J4" s="86"/>
      <c r="K4" s="22"/>
    </row>
    <row r="5" spans="1:12" ht="23.1" customHeight="1" x14ac:dyDescent="0.2">
      <c r="A5" s="87"/>
      <c r="B5" s="98"/>
      <c r="C5" s="142" t="s">
        <v>62</v>
      </c>
      <c r="D5" s="143"/>
      <c r="E5" s="144" t="s">
        <v>63</v>
      </c>
      <c r="F5" s="150" t="s">
        <v>129</v>
      </c>
      <c r="G5" s="151"/>
      <c r="H5" s="155"/>
      <c r="I5" s="155"/>
      <c r="J5" s="145"/>
      <c r="K5" s="23"/>
    </row>
    <row r="6" spans="1:12" ht="15.75" customHeight="1" x14ac:dyDescent="0.2">
      <c r="A6" s="87"/>
      <c r="B6" s="98"/>
      <c r="C6" s="152" t="s">
        <v>114</v>
      </c>
      <c r="D6" s="152"/>
      <c r="E6" s="94"/>
      <c r="F6" s="153" t="e">
        <f>Calculations!$E$11</f>
        <v>#DIV/0!</v>
      </c>
      <c r="G6" s="154"/>
      <c r="H6" s="88"/>
      <c r="I6" s="89"/>
      <c r="J6" s="90"/>
      <c r="K6" s="23"/>
    </row>
    <row r="7" spans="1:12" ht="15.75" customHeight="1" x14ac:dyDescent="0.2">
      <c r="A7" s="87"/>
      <c r="B7" s="98"/>
      <c r="C7" s="152" t="s">
        <v>115</v>
      </c>
      <c r="D7" s="152"/>
      <c r="E7" s="116"/>
      <c r="F7" s="154">
        <f>Calculations!$B$11</f>
        <v>0</v>
      </c>
      <c r="G7" s="154"/>
      <c r="H7" s="88"/>
      <c r="I7" s="89"/>
      <c r="J7" s="90"/>
      <c r="K7" s="23"/>
    </row>
    <row r="8" spans="1:12" ht="26.25" customHeight="1" x14ac:dyDescent="0.2">
      <c r="A8" s="87"/>
      <c r="B8" s="98"/>
      <c r="C8" s="167" t="s">
        <v>148</v>
      </c>
      <c r="D8" s="167"/>
      <c r="E8" s="94"/>
      <c r="F8" s="161" t="s">
        <v>130</v>
      </c>
      <c r="G8" s="162"/>
      <c r="H8" s="91"/>
      <c r="I8" s="92"/>
      <c r="J8" s="93"/>
      <c r="K8" s="23"/>
    </row>
    <row r="9" spans="1:12" ht="15.75" customHeight="1" x14ac:dyDescent="0.2">
      <c r="A9" s="87"/>
      <c r="B9" s="98"/>
      <c r="C9" s="152" t="s">
        <v>128</v>
      </c>
      <c r="D9" s="152"/>
      <c r="E9" s="94"/>
      <c r="F9" s="162"/>
      <c r="G9" s="162"/>
      <c r="H9" s="91"/>
      <c r="I9" s="89"/>
      <c r="J9" s="90"/>
      <c r="K9" s="23"/>
    </row>
    <row r="10" spans="1:12" ht="15.75" customHeight="1" x14ac:dyDescent="0.2">
      <c r="A10" s="87"/>
      <c r="B10" s="98"/>
      <c r="C10" s="88" t="s">
        <v>127</v>
      </c>
      <c r="D10" s="88"/>
      <c r="E10" s="117" t="e">
        <f>(E9-E6)/E6</f>
        <v>#DIV/0!</v>
      </c>
      <c r="F10" s="153"/>
      <c r="G10" s="154"/>
      <c r="H10" s="88"/>
      <c r="I10" s="89"/>
      <c r="J10" s="95"/>
      <c r="K10" s="23"/>
    </row>
    <row r="11" spans="1:12" ht="6.75" customHeight="1" x14ac:dyDescent="0.2">
      <c r="A11" s="87"/>
      <c r="B11" s="98"/>
      <c r="C11" s="88"/>
      <c r="D11" s="88"/>
      <c r="E11" s="103"/>
      <c r="F11" s="96"/>
      <c r="G11" s="97"/>
      <c r="H11" s="88"/>
      <c r="I11" s="88"/>
      <c r="J11" s="98"/>
    </row>
    <row r="12" spans="1:12" ht="24.95" customHeight="1" x14ac:dyDescent="0.2">
      <c r="A12" s="87"/>
      <c r="B12" s="98"/>
      <c r="C12" s="138" t="s">
        <v>126</v>
      </c>
      <c r="D12" s="139" t="s">
        <v>56</v>
      </c>
      <c r="E12" s="139" t="s">
        <v>100</v>
      </c>
      <c r="F12" s="156" t="s">
        <v>80</v>
      </c>
      <c r="G12" s="157"/>
      <c r="H12" s="157"/>
      <c r="I12" s="140"/>
      <c r="J12" s="141"/>
    </row>
    <row r="13" spans="1:12" ht="15.75" customHeight="1" x14ac:dyDescent="0.2">
      <c r="A13" s="87"/>
      <c r="B13" s="98"/>
      <c r="C13" s="88" t="s">
        <v>152</v>
      </c>
      <c r="D13" s="116"/>
      <c r="E13" s="94"/>
      <c r="F13" s="152" t="s">
        <v>64</v>
      </c>
      <c r="G13" s="152"/>
      <c r="H13" s="152"/>
      <c r="I13" s="88"/>
      <c r="J13" s="98"/>
    </row>
    <row r="14" spans="1:12" ht="15.75" customHeight="1" x14ac:dyDescent="0.2">
      <c r="A14" s="87"/>
      <c r="B14" s="98"/>
      <c r="C14" s="88" t="s">
        <v>147</v>
      </c>
      <c r="D14" s="116"/>
      <c r="E14" s="94"/>
      <c r="F14" s="152" t="s">
        <v>141</v>
      </c>
      <c r="G14" s="152"/>
      <c r="H14" s="152"/>
      <c r="I14" s="88"/>
      <c r="J14" s="98"/>
    </row>
    <row r="15" spans="1:12" ht="15.75" customHeight="1" x14ac:dyDescent="0.2">
      <c r="A15" s="87"/>
      <c r="B15" s="98"/>
      <c r="C15" s="88" t="s">
        <v>155</v>
      </c>
      <c r="D15" s="100"/>
      <c r="E15" s="94"/>
      <c r="F15" s="152" t="s">
        <v>143</v>
      </c>
      <c r="G15" s="152"/>
      <c r="H15" s="152"/>
      <c r="I15" s="88"/>
      <c r="J15" s="98"/>
    </row>
    <row r="16" spans="1:12" ht="15.75" customHeight="1" x14ac:dyDescent="0.2">
      <c r="A16" s="87"/>
      <c r="B16" s="98"/>
      <c r="C16" s="88" t="s">
        <v>139</v>
      </c>
      <c r="D16" s="116"/>
      <c r="E16" s="94"/>
      <c r="F16" s="152" t="s">
        <v>142</v>
      </c>
      <c r="G16" s="152"/>
      <c r="H16" s="152"/>
      <c r="I16" s="88"/>
      <c r="J16" s="98"/>
    </row>
    <row r="17" spans="1:11" ht="15.75" customHeight="1" x14ac:dyDescent="0.2">
      <c r="A17" s="87"/>
      <c r="B17" s="98"/>
      <c r="C17" s="88" t="s">
        <v>138</v>
      </c>
      <c r="D17" s="116"/>
      <c r="E17" s="94"/>
      <c r="F17" s="152" t="s">
        <v>140</v>
      </c>
      <c r="G17" s="152"/>
      <c r="H17" s="152"/>
      <c r="I17" s="88"/>
      <c r="J17" s="98"/>
    </row>
    <row r="18" spans="1:11" ht="15.75" customHeight="1" x14ac:dyDescent="0.2">
      <c r="A18" s="87"/>
      <c r="B18" s="98"/>
      <c r="C18" s="88" t="s">
        <v>153</v>
      </c>
      <c r="D18" s="100"/>
      <c r="E18" s="94"/>
      <c r="F18" s="152" t="s">
        <v>140</v>
      </c>
      <c r="G18" s="152"/>
      <c r="H18" s="152"/>
      <c r="I18" s="88"/>
      <c r="J18" s="98"/>
    </row>
    <row r="19" spans="1:11" ht="15.75" customHeight="1" x14ac:dyDescent="0.2">
      <c r="A19" s="87"/>
      <c r="B19" s="98"/>
      <c r="C19" s="88" t="s">
        <v>55</v>
      </c>
      <c r="D19" s="100"/>
      <c r="E19" s="94"/>
      <c r="F19" s="152" t="s">
        <v>142</v>
      </c>
      <c r="G19" s="152"/>
      <c r="H19" s="152"/>
      <c r="I19" s="88"/>
      <c r="J19" s="98"/>
    </row>
    <row r="20" spans="1:11" ht="15.75" customHeight="1" x14ac:dyDescent="0.2">
      <c r="A20" s="87"/>
      <c r="B20" s="98"/>
      <c r="C20" s="88" t="s">
        <v>149</v>
      </c>
      <c r="D20" s="100"/>
      <c r="E20" s="94"/>
      <c r="F20" s="152" t="s">
        <v>140</v>
      </c>
      <c r="G20" s="152"/>
      <c r="H20" s="152"/>
      <c r="I20" s="88"/>
      <c r="J20" s="98"/>
    </row>
    <row r="21" spans="1:11" ht="15.75" customHeight="1" x14ac:dyDescent="0.2">
      <c r="A21" s="87"/>
      <c r="B21" s="98"/>
      <c r="C21" s="88" t="s">
        <v>101</v>
      </c>
      <c r="D21" s="116"/>
      <c r="E21" s="94"/>
      <c r="F21" s="152"/>
      <c r="G21" s="152"/>
      <c r="H21" s="152"/>
      <c r="I21" s="88"/>
      <c r="J21" s="98"/>
    </row>
    <row r="22" spans="1:11" ht="6.95" customHeight="1" x14ac:dyDescent="0.2">
      <c r="A22" s="87"/>
      <c r="B22" s="98"/>
      <c r="C22" s="88"/>
      <c r="D22" s="88"/>
      <c r="E22" s="88"/>
      <c r="F22" s="88"/>
      <c r="G22" s="88"/>
      <c r="H22" s="88"/>
      <c r="I22" s="88"/>
      <c r="J22" s="98"/>
    </row>
    <row r="23" spans="1:11" ht="23.1" customHeight="1" x14ac:dyDescent="0.2">
      <c r="A23" s="87"/>
      <c r="B23" s="98"/>
      <c r="C23" s="138" t="s">
        <v>116</v>
      </c>
      <c r="D23" s="140"/>
      <c r="E23" s="140"/>
      <c r="F23" s="140"/>
      <c r="G23" s="140"/>
      <c r="H23" s="140"/>
      <c r="I23" s="140"/>
      <c r="J23" s="141"/>
      <c r="K23" s="26"/>
    </row>
    <row r="24" spans="1:11" ht="15.75" customHeight="1" x14ac:dyDescent="0.2">
      <c r="A24" s="87"/>
      <c r="B24" s="98"/>
      <c r="C24" s="88" t="s">
        <v>157</v>
      </c>
      <c r="D24" s="88"/>
      <c r="E24" s="88"/>
      <c r="F24" s="88"/>
      <c r="G24" s="88"/>
      <c r="H24" s="88"/>
      <c r="I24" s="88"/>
      <c r="J24" s="98"/>
    </row>
    <row r="25" spans="1:11" ht="15" customHeight="1" x14ac:dyDescent="0.2">
      <c r="A25" s="87"/>
      <c r="B25" s="98"/>
      <c r="C25" s="101" t="s">
        <v>158</v>
      </c>
      <c r="D25" s="88"/>
      <c r="E25" s="88"/>
      <c r="F25" s="88"/>
      <c r="G25" s="88"/>
      <c r="H25" s="88"/>
      <c r="I25" s="88"/>
      <c r="J25" s="98"/>
    </row>
    <row r="26" spans="1:11" ht="15.75" customHeight="1" x14ac:dyDescent="0.2">
      <c r="A26" s="87"/>
      <c r="B26" s="98"/>
      <c r="C26" s="88" t="s">
        <v>117</v>
      </c>
      <c r="D26" s="88"/>
      <c r="E26" s="88"/>
      <c r="F26" s="88"/>
      <c r="G26" s="88"/>
      <c r="H26" s="88"/>
      <c r="I26" s="88"/>
      <c r="J26" s="98"/>
    </row>
    <row r="27" spans="1:11" ht="15.75" customHeight="1" x14ac:dyDescent="0.2">
      <c r="A27" s="87"/>
      <c r="B27" s="98"/>
      <c r="C27" s="88"/>
      <c r="D27" s="88"/>
      <c r="E27" s="99"/>
      <c r="F27" s="88"/>
      <c r="G27" s="88"/>
      <c r="H27" s="88"/>
      <c r="I27" s="88"/>
      <c r="J27" s="98"/>
    </row>
    <row r="28" spans="1:11" x14ac:dyDescent="0.2">
      <c r="A28" s="87"/>
      <c r="B28" s="98"/>
      <c r="C28" s="88" t="s">
        <v>135</v>
      </c>
      <c r="D28" s="88"/>
      <c r="E28" s="88"/>
      <c r="F28" s="88"/>
      <c r="G28" s="88"/>
      <c r="H28" s="88"/>
      <c r="I28" s="88"/>
      <c r="J28" s="98"/>
    </row>
    <row r="29" spans="1:11" x14ac:dyDescent="0.2">
      <c r="A29" s="87"/>
      <c r="B29" s="98"/>
      <c r="C29" s="88" t="s">
        <v>136</v>
      </c>
      <c r="D29" s="102"/>
      <c r="E29" s="102"/>
      <c r="F29" s="88"/>
      <c r="G29" s="88"/>
      <c r="H29" s="88"/>
      <c r="I29" s="88"/>
      <c r="J29" s="98"/>
      <c r="K29" s="23"/>
    </row>
    <row r="30" spans="1:11" x14ac:dyDescent="0.2">
      <c r="A30" s="87"/>
      <c r="B30" s="98"/>
      <c r="C30" s="88" t="s">
        <v>137</v>
      </c>
      <c r="D30" s="88"/>
      <c r="E30" s="103"/>
      <c r="F30" s="88"/>
      <c r="G30" s="88"/>
      <c r="H30" s="88"/>
      <c r="I30" s="104" t="s">
        <v>134</v>
      </c>
      <c r="J30" s="98"/>
      <c r="K30" s="23"/>
    </row>
    <row r="31" spans="1:11" x14ac:dyDescent="0.2">
      <c r="A31" s="87"/>
      <c r="B31" s="98"/>
      <c r="C31" s="88"/>
      <c r="D31" s="88"/>
      <c r="E31" s="103"/>
      <c r="F31" s="88"/>
      <c r="G31" s="88"/>
      <c r="H31" s="88"/>
      <c r="I31" s="88"/>
      <c r="J31" s="98"/>
      <c r="K31" s="23"/>
    </row>
    <row r="32" spans="1:11" x14ac:dyDescent="0.2">
      <c r="A32" s="87"/>
      <c r="B32" s="98"/>
      <c r="C32" s="88"/>
      <c r="D32" s="88"/>
      <c r="E32" s="88"/>
      <c r="F32" s="88"/>
      <c r="G32" s="88"/>
      <c r="H32" s="88"/>
      <c r="I32" s="88"/>
      <c r="J32" s="98"/>
    </row>
    <row r="33" spans="1:10" ht="13.5" thickBot="1" x14ac:dyDescent="0.25">
      <c r="A33" s="105"/>
      <c r="B33" s="107"/>
      <c r="C33" s="106"/>
      <c r="D33" s="106"/>
      <c r="E33" s="106"/>
      <c r="F33" s="106"/>
      <c r="G33" s="106"/>
      <c r="H33" s="106"/>
      <c r="I33" s="106"/>
      <c r="J33" s="107"/>
    </row>
    <row r="34" spans="1:10" s="24" customFormat="1" x14ac:dyDescent="0.2"/>
    <row r="35" spans="1:10" s="24" customFormat="1" x14ac:dyDescent="0.2"/>
    <row r="36" spans="1:10" s="24" customFormat="1" x14ac:dyDescent="0.2"/>
    <row r="37" spans="1:10" s="24" customFormat="1" x14ac:dyDescent="0.2"/>
    <row r="38" spans="1:10" s="24" customFormat="1" x14ac:dyDescent="0.2"/>
    <row r="39" spans="1:10" s="24" customFormat="1" x14ac:dyDescent="0.2"/>
    <row r="40" spans="1:10" s="24" customFormat="1" x14ac:dyDescent="0.2"/>
    <row r="41" spans="1:10" s="24" customFormat="1" x14ac:dyDescent="0.2"/>
    <row r="42" spans="1:10" s="24" customFormat="1" x14ac:dyDescent="0.2"/>
    <row r="43" spans="1:10" s="24" customFormat="1" x14ac:dyDescent="0.2"/>
    <row r="44" spans="1:10" s="24" customFormat="1" x14ac:dyDescent="0.2"/>
    <row r="45" spans="1:10" s="24" customFormat="1" x14ac:dyDescent="0.2"/>
    <row r="46" spans="1:10" s="24" customFormat="1" x14ac:dyDescent="0.2"/>
    <row r="47" spans="1:10" s="24" customFormat="1" x14ac:dyDescent="0.2"/>
    <row r="48" spans="1:10" s="24" customFormat="1" x14ac:dyDescent="0.2"/>
    <row r="49" spans="2:2" s="24" customFormat="1" x14ac:dyDescent="0.2"/>
    <row r="50" spans="2:2" s="24" customFormat="1" x14ac:dyDescent="0.2"/>
    <row r="51" spans="2:2" s="24" customFormat="1" x14ac:dyDescent="0.2"/>
    <row r="52" spans="2:2" s="24" customFormat="1" x14ac:dyDescent="0.2"/>
    <row r="53" spans="2:2" s="24" customFormat="1" x14ac:dyDescent="0.2"/>
    <row r="54" spans="2:2" s="24" customFormat="1" x14ac:dyDescent="0.2">
      <c r="B54" s="58"/>
    </row>
    <row r="55" spans="2:2" s="24" customFormat="1" x14ac:dyDescent="0.2">
      <c r="B55" s="58"/>
    </row>
    <row r="56" spans="2:2" s="24" customFormat="1" x14ac:dyDescent="0.2">
      <c r="B56" s="58"/>
    </row>
    <row r="57" spans="2:2" s="24" customFormat="1" x14ac:dyDescent="0.2"/>
    <row r="58" spans="2:2" s="24" customFormat="1" x14ac:dyDescent="0.2"/>
    <row r="59" spans="2:2" s="24" customFormat="1" x14ac:dyDescent="0.2"/>
    <row r="60" spans="2:2" s="24" customFormat="1" x14ac:dyDescent="0.2"/>
  </sheetData>
  <sheetProtection sheet="1" objects="1" scenarios="1"/>
  <mergeCells count="31">
    <mergeCell ref="F20:H20"/>
    <mergeCell ref="F21:H21"/>
    <mergeCell ref="F15:H15"/>
    <mergeCell ref="F16:H16"/>
    <mergeCell ref="F17:H17"/>
    <mergeCell ref="F19:H19"/>
    <mergeCell ref="A2:B2"/>
    <mergeCell ref="A3:B3"/>
    <mergeCell ref="C6:D6"/>
    <mergeCell ref="C7:D7"/>
    <mergeCell ref="C4:D4"/>
    <mergeCell ref="C9:D9"/>
    <mergeCell ref="A4:B4"/>
    <mergeCell ref="C1:K1"/>
    <mergeCell ref="F6:G6"/>
    <mergeCell ref="F7:G7"/>
    <mergeCell ref="F8:G9"/>
    <mergeCell ref="F3:G3"/>
    <mergeCell ref="H2:J2"/>
    <mergeCell ref="F4:G4"/>
    <mergeCell ref="H4:I4"/>
    <mergeCell ref="C8:D8"/>
    <mergeCell ref="F2:G2"/>
    <mergeCell ref="H3:J3"/>
    <mergeCell ref="F5:G5"/>
    <mergeCell ref="F18:H18"/>
    <mergeCell ref="F14:H14"/>
    <mergeCell ref="F10:G10"/>
    <mergeCell ref="H5:I5"/>
    <mergeCell ref="F12:H12"/>
    <mergeCell ref="F13:H13"/>
  </mergeCells>
  <phoneticPr fontId="1" type="noConversion"/>
  <hyperlinks>
    <hyperlink ref="C25" r:id="rId1" tooltip="http://tinyurl.com/oshkoshdoor" display="http://tinyurl.com/oshkoshdoor"/>
  </hyperlinks>
  <pageMargins left="0.5" right="0.25" top="0.5" bottom="0.5" header="0" footer="0"/>
  <pageSetup orientation="landscape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8"/>
  <sheetViews>
    <sheetView topLeftCell="A12" workbookViewId="0">
      <selection activeCell="C37" sqref="C37"/>
    </sheetView>
  </sheetViews>
  <sheetFormatPr defaultRowHeight="12.75" x14ac:dyDescent="0.2"/>
  <cols>
    <col min="1" max="1" width="16.7109375" style="35" customWidth="1"/>
    <col min="2" max="2" width="37.140625" style="35" customWidth="1"/>
    <col min="3" max="3" width="18.85546875" style="35" customWidth="1"/>
    <col min="4" max="4" width="15.140625" style="35" customWidth="1"/>
    <col min="5" max="5" width="0.140625" style="9" customWidth="1"/>
    <col min="6" max="256" width="11.42578125" style="9" customWidth="1"/>
    <col min="257" max="16384" width="9.140625" style="9"/>
  </cols>
  <sheetData>
    <row r="6" spans="1:5" x14ac:dyDescent="0.2">
      <c r="B6" s="55"/>
    </row>
    <row r="10" spans="1:5" ht="26.25" x14ac:dyDescent="0.4">
      <c r="A10" s="177" t="s">
        <v>160</v>
      </c>
      <c r="B10" s="178"/>
      <c r="C10" s="178"/>
      <c r="D10" s="178"/>
      <c r="E10" s="178"/>
    </row>
    <row r="11" spans="1:5" ht="15.75" customHeight="1" x14ac:dyDescent="0.35">
      <c r="A11" s="124"/>
      <c r="B11" s="125"/>
      <c r="C11" s="47"/>
      <c r="D11" s="47"/>
      <c r="E11" s="64"/>
    </row>
    <row r="12" spans="1:5" ht="18.75" x14ac:dyDescent="0.3">
      <c r="A12" s="42"/>
      <c r="B12" s="125"/>
      <c r="C12" s="125"/>
      <c r="D12" s="43"/>
      <c r="E12" s="65"/>
    </row>
    <row r="13" spans="1:5" ht="19.5" customHeight="1" x14ac:dyDescent="0.3">
      <c r="A13" s="126" t="s">
        <v>69</v>
      </c>
      <c r="B13" s="127">
        <f>Entry!$C$2</f>
        <v>0</v>
      </c>
      <c r="C13" s="126" t="s">
        <v>61</v>
      </c>
      <c r="D13" s="128">
        <f>Entry!$E$2</f>
        <v>0</v>
      </c>
      <c r="E13" s="65"/>
    </row>
    <row r="14" spans="1:5" ht="20.25" customHeight="1" x14ac:dyDescent="0.3">
      <c r="A14" s="126" t="s">
        <v>70</v>
      </c>
      <c r="B14" s="127">
        <f>Entry!$C$3</f>
        <v>0</v>
      </c>
      <c r="C14" s="126" t="s">
        <v>73</v>
      </c>
      <c r="D14" s="129">
        <f>Entry!$E$3</f>
        <v>0</v>
      </c>
      <c r="E14" s="65"/>
    </row>
    <row r="15" spans="1:5" ht="18.75" x14ac:dyDescent="0.3">
      <c r="A15" s="126"/>
      <c r="B15" s="130"/>
      <c r="C15" s="130"/>
      <c r="D15" s="131"/>
      <c r="E15" s="65"/>
    </row>
    <row r="16" spans="1:5" ht="18.75" customHeight="1" x14ac:dyDescent="0.3">
      <c r="A16" s="126" t="s">
        <v>82</v>
      </c>
      <c r="B16" s="132">
        <f>Entry!$H$2</f>
        <v>0</v>
      </c>
      <c r="C16" s="133"/>
      <c r="D16" s="133"/>
      <c r="E16" s="65"/>
    </row>
    <row r="17" spans="1:5" ht="18.75" customHeight="1" x14ac:dyDescent="0.3">
      <c r="A17" s="126" t="s">
        <v>75</v>
      </c>
      <c r="B17" s="132">
        <f>Entry!$H$3</f>
        <v>0</v>
      </c>
      <c r="C17" s="134"/>
      <c r="D17" s="135"/>
      <c r="E17" s="65"/>
    </row>
    <row r="18" spans="1:5" ht="18.75" customHeight="1" x14ac:dyDescent="0.3">
      <c r="A18" s="126" t="s">
        <v>79</v>
      </c>
      <c r="B18" s="132">
        <f>Entry!$H$4</f>
        <v>0</v>
      </c>
      <c r="C18" s="134"/>
      <c r="D18" s="136"/>
      <c r="E18" s="65"/>
    </row>
    <row r="19" spans="1:5" ht="18.75" customHeight="1" x14ac:dyDescent="0.3">
      <c r="A19" s="126"/>
      <c r="B19" s="132"/>
      <c r="C19" s="134"/>
      <c r="D19" s="136"/>
      <c r="E19" s="65"/>
    </row>
    <row r="20" spans="1:5" ht="18.75" customHeight="1" x14ac:dyDescent="0.35">
      <c r="A20" s="43"/>
      <c r="B20" s="48"/>
      <c r="C20" s="43"/>
      <c r="D20" s="43"/>
      <c r="E20" s="65"/>
    </row>
    <row r="21" spans="1:5" ht="18.75" customHeight="1" x14ac:dyDescent="0.3">
      <c r="D21" s="179"/>
      <c r="E21" s="180"/>
    </row>
    <row r="22" spans="1:5" ht="18.75" customHeight="1" x14ac:dyDescent="0.3">
      <c r="A22" s="49"/>
      <c r="B22" s="175"/>
      <c r="C22" s="176"/>
      <c r="D22" s="46"/>
      <c r="E22" s="66"/>
    </row>
    <row r="23" spans="1:5" ht="18.75" customHeight="1" x14ac:dyDescent="0.3">
      <c r="A23" s="49"/>
      <c r="B23" s="54" t="s">
        <v>108</v>
      </c>
      <c r="C23" s="45">
        <f>Entry!$E$4</f>
        <v>0</v>
      </c>
      <c r="D23" s="46"/>
      <c r="E23" s="66"/>
    </row>
    <row r="24" spans="1:5" ht="18.75" customHeight="1" x14ac:dyDescent="0.3">
      <c r="A24" s="49"/>
      <c r="B24" s="50"/>
      <c r="C24" s="50"/>
      <c r="D24" s="46"/>
      <c r="E24" s="66"/>
    </row>
    <row r="25" spans="1:5" ht="18.75" customHeight="1" x14ac:dyDescent="0.3">
      <c r="A25" s="49"/>
      <c r="B25" s="50"/>
      <c r="C25" s="50"/>
      <c r="D25" s="46"/>
      <c r="E25" s="66"/>
    </row>
    <row r="26" spans="1:5" ht="18.75" customHeight="1" x14ac:dyDescent="0.2">
      <c r="A26" s="51"/>
      <c r="B26" s="174" t="s">
        <v>84</v>
      </c>
      <c r="C26" s="174"/>
      <c r="D26" s="43"/>
      <c r="E26" s="65"/>
    </row>
    <row r="27" spans="1:5" ht="15" x14ac:dyDescent="0.2">
      <c r="A27" s="44"/>
      <c r="B27" s="174"/>
      <c r="C27" s="174"/>
      <c r="D27" s="44"/>
      <c r="E27" s="65"/>
    </row>
    <row r="28" spans="1:5" ht="26.1" customHeight="1" x14ac:dyDescent="0.2">
      <c r="A28" s="44"/>
      <c r="B28" s="43"/>
      <c r="C28" s="43"/>
      <c r="D28" s="44"/>
      <c r="E28" s="65"/>
    </row>
    <row r="29" spans="1:5" ht="18" x14ac:dyDescent="0.25">
      <c r="B29" s="119" t="s">
        <v>83</v>
      </c>
      <c r="C29" s="120" t="s">
        <v>74</v>
      </c>
    </row>
    <row r="30" spans="1:5" s="67" customFormat="1" ht="18" x14ac:dyDescent="0.25">
      <c r="A30" s="52"/>
      <c r="B30" s="121" t="s">
        <v>65</v>
      </c>
      <c r="C30" s="122" t="e">
        <f>Calculations!$I$23</f>
        <v>#DIV/0!</v>
      </c>
      <c r="D30" s="52"/>
    </row>
    <row r="31" spans="1:5" s="67" customFormat="1" ht="18" x14ac:dyDescent="0.25">
      <c r="A31" s="52"/>
      <c r="B31" s="121" t="s">
        <v>66</v>
      </c>
      <c r="C31" s="122">
        <f>Calculations!$F$46</f>
        <v>0</v>
      </c>
      <c r="D31" s="52"/>
    </row>
    <row r="32" spans="1:5" s="67" customFormat="1" ht="18" x14ac:dyDescent="0.25">
      <c r="A32" s="52"/>
      <c r="B32" s="121" t="s">
        <v>67</v>
      </c>
      <c r="C32" s="122" t="e">
        <f>Calculations!$D$68</f>
        <v>#DIV/0!</v>
      </c>
      <c r="D32" s="52"/>
    </row>
    <row r="33" spans="1:5" s="67" customFormat="1" ht="18.75" x14ac:dyDescent="0.3">
      <c r="A33" s="52"/>
      <c r="B33" s="121" t="s">
        <v>68</v>
      </c>
      <c r="C33" s="123" t="str">
        <f>Calculations!$E$74</f>
        <v>Yes</v>
      </c>
      <c r="D33" s="52"/>
      <c r="E33" s="68"/>
    </row>
    <row r="34" spans="1:5" ht="39.950000000000003" customHeight="1" x14ac:dyDescent="0.2"/>
    <row r="35" spans="1:5" x14ac:dyDescent="0.2">
      <c r="B35" s="118" t="s">
        <v>161</v>
      </c>
    </row>
    <row r="36" spans="1:5" x14ac:dyDescent="0.2">
      <c r="B36" s="137" t="s">
        <v>162</v>
      </c>
    </row>
    <row r="38" spans="1:5" x14ac:dyDescent="0.2">
      <c r="C38" s="81" t="s">
        <v>134</v>
      </c>
    </row>
  </sheetData>
  <sheetProtection sheet="1" objects="1" scenarios="1" selectLockedCells="1" selectUnlockedCells="1"/>
  <mergeCells count="4">
    <mergeCell ref="B26:C27"/>
    <mergeCell ref="B22:C22"/>
    <mergeCell ref="A10:E10"/>
    <mergeCell ref="D21:E21"/>
  </mergeCells>
  <phoneticPr fontId="1" type="noConversion"/>
  <hyperlinks>
    <hyperlink ref="B35" r:id="rId1"/>
  </hyperlinks>
  <pageMargins left="0.75" right="0.75" top="1" bottom="1" header="0.5" footer="0.5"/>
  <pageSetup orientation="portrait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8" workbookViewId="0">
      <selection activeCell="J37" sqref="J37"/>
    </sheetView>
  </sheetViews>
  <sheetFormatPr defaultColWidth="8.85546875" defaultRowHeight="12.75" x14ac:dyDescent="0.2"/>
  <cols>
    <col min="1" max="1" width="11.42578125" style="2" customWidth="1"/>
    <col min="2" max="2" width="11" customWidth="1"/>
    <col min="3" max="3" width="10" bestFit="1" customWidth="1"/>
    <col min="4" max="4" width="10.42578125" customWidth="1"/>
    <col min="5" max="5" width="10" customWidth="1"/>
    <col min="6" max="6" width="11.85546875" customWidth="1"/>
    <col min="7" max="7" width="14.140625" customWidth="1"/>
    <col min="8" max="8" width="10.140625" bestFit="1" customWidth="1"/>
    <col min="9" max="9" width="9.85546875" customWidth="1"/>
    <col min="10" max="10" width="11.7109375" bestFit="1" customWidth="1"/>
  </cols>
  <sheetData>
    <row r="1" spans="1:10" ht="86.25" customHeight="1" x14ac:dyDescent="0.2">
      <c r="B1" s="11" t="s">
        <v>46</v>
      </c>
      <c r="C1" s="11" t="s">
        <v>44</v>
      </c>
      <c r="D1" s="11" t="s">
        <v>49</v>
      </c>
      <c r="E1" s="11" t="s">
        <v>45</v>
      </c>
      <c r="F1" s="71" t="s">
        <v>50</v>
      </c>
      <c r="G1" s="8" t="s">
        <v>41</v>
      </c>
    </row>
    <row r="2" spans="1:10" x14ac:dyDescent="0.2">
      <c r="A2" s="2" t="s">
        <v>47</v>
      </c>
      <c r="B2" s="60">
        <f>Entry!$D$13</f>
        <v>0</v>
      </c>
      <c r="C2" s="13">
        <f>Entry!$E$13</f>
        <v>0</v>
      </c>
      <c r="D2" s="14" t="e">
        <f>(Entry!$E$8)/(Entry!$E$7)*B2</f>
        <v>#DIV/0!</v>
      </c>
      <c r="E2" s="14" t="e">
        <f>SUM(C2:D2)</f>
        <v>#DIV/0!</v>
      </c>
      <c r="F2" s="75" t="e">
        <f>(E2*Entry!$E$10)+E2</f>
        <v>#DIV/0!</v>
      </c>
      <c r="G2" t="s">
        <v>151</v>
      </c>
    </row>
    <row r="3" spans="1:10" x14ac:dyDescent="0.2">
      <c r="A3" s="2" t="s">
        <v>48</v>
      </c>
      <c r="B3" s="56">
        <f>Entry!$D$14</f>
        <v>0</v>
      </c>
      <c r="C3" s="13">
        <f>Entry!$E$14</f>
        <v>0</v>
      </c>
      <c r="D3" s="14" t="e">
        <f>(Entry!$E$8)/(Entry!$E$7)*B3</f>
        <v>#DIV/0!</v>
      </c>
      <c r="E3" s="14" t="e">
        <f t="shared" ref="E3:E10" si="0">SUM(C3:D3)</f>
        <v>#DIV/0!</v>
      </c>
      <c r="F3" s="75" t="e">
        <f>(E3*Entry!$E$10)+E3</f>
        <v>#DIV/0!</v>
      </c>
      <c r="G3" t="s">
        <v>150</v>
      </c>
    </row>
    <row r="4" spans="1:10" x14ac:dyDescent="0.2">
      <c r="A4" s="2" t="s">
        <v>52</v>
      </c>
      <c r="B4" s="10">
        <f>Entry!$D$15</f>
        <v>0</v>
      </c>
      <c r="C4" s="13">
        <f>Entry!$E$15</f>
        <v>0</v>
      </c>
      <c r="D4" s="14" t="e">
        <f>(Entry!$E$8)/(Entry!$E$7)*B4</f>
        <v>#DIV/0!</v>
      </c>
      <c r="E4" s="14" t="e">
        <f t="shared" si="0"/>
        <v>#DIV/0!</v>
      </c>
      <c r="F4" s="75" t="e">
        <f>(E4*Entry!$E$10)+E4</f>
        <v>#DIV/0!</v>
      </c>
      <c r="G4" t="s">
        <v>156</v>
      </c>
    </row>
    <row r="5" spans="1:10" x14ac:dyDescent="0.2">
      <c r="A5" s="2" t="s">
        <v>57</v>
      </c>
      <c r="B5" s="56">
        <f>Entry!$D$16</f>
        <v>0</v>
      </c>
      <c r="C5" s="13">
        <f>Entry!$E$16</f>
        <v>0</v>
      </c>
      <c r="D5" s="14" t="e">
        <f>(Entry!$E$8)/(Entry!$E$7)*B5</f>
        <v>#DIV/0!</v>
      </c>
      <c r="E5" s="14" t="e">
        <f t="shared" si="0"/>
        <v>#DIV/0!</v>
      </c>
      <c r="F5" s="75" t="e">
        <f>(E5*Entry!$E$10)+E5</f>
        <v>#DIV/0!</v>
      </c>
      <c r="G5" t="s">
        <v>42</v>
      </c>
    </row>
    <row r="6" spans="1:10" x14ac:dyDescent="0.2">
      <c r="A6" s="2" t="s">
        <v>144</v>
      </c>
      <c r="B6" s="56">
        <f>Entry!$D$17</f>
        <v>0</v>
      </c>
      <c r="C6" s="13">
        <f>Entry!$E$17</f>
        <v>0</v>
      </c>
      <c r="D6" s="14" t="e">
        <f>(Entry!$E$8)/(Entry!$E$7)*B6</f>
        <v>#DIV/0!</v>
      </c>
      <c r="E6" s="14" t="e">
        <f t="shared" si="0"/>
        <v>#DIV/0!</v>
      </c>
      <c r="F6" s="75" t="e">
        <f>(E6*Entry!$E$10)+E6</f>
        <v>#DIV/0!</v>
      </c>
      <c r="G6" t="s">
        <v>145</v>
      </c>
    </row>
    <row r="7" spans="1:10" x14ac:dyDescent="0.2">
      <c r="A7" s="2" t="s">
        <v>154</v>
      </c>
      <c r="B7" s="56">
        <f>Entry!$D$18</f>
        <v>0</v>
      </c>
      <c r="C7" s="13">
        <f>Entry!$E$18</f>
        <v>0</v>
      </c>
      <c r="D7" s="14" t="e">
        <f>(Entry!$E$8)/(Entry!$E$7)*B7</f>
        <v>#DIV/0!</v>
      </c>
      <c r="E7" s="14" t="e">
        <f>SUM(C7:D7)</f>
        <v>#DIV/0!</v>
      </c>
      <c r="F7" s="75" t="e">
        <f>(E7*Entry!$E$10)+E7</f>
        <v>#DIV/0!</v>
      </c>
      <c r="G7" t="s">
        <v>154</v>
      </c>
      <c r="J7" t="s">
        <v>146</v>
      </c>
    </row>
    <row r="8" spans="1:10" x14ac:dyDescent="0.2">
      <c r="A8" s="2" t="s">
        <v>58</v>
      </c>
      <c r="B8" s="10">
        <f>Entry!$D$19</f>
        <v>0</v>
      </c>
      <c r="C8" s="13">
        <f>Entry!$E$19</f>
        <v>0</v>
      </c>
      <c r="D8" s="14" t="e">
        <f>(Entry!$E$8)/(Entry!$E$7)*B8</f>
        <v>#DIV/0!</v>
      </c>
      <c r="E8" s="14" t="e">
        <f t="shared" si="0"/>
        <v>#DIV/0!</v>
      </c>
      <c r="F8" s="75" t="e">
        <f>(E8*Entry!$E$10)+E8</f>
        <v>#DIV/0!</v>
      </c>
      <c r="G8" t="s">
        <v>43</v>
      </c>
    </row>
    <row r="9" spans="1:10" x14ac:dyDescent="0.2">
      <c r="A9" s="2" t="s">
        <v>59</v>
      </c>
      <c r="B9" s="10">
        <f>Entry!$D$20</f>
        <v>0</v>
      </c>
      <c r="C9" s="13">
        <f>Entry!$E$20</f>
        <v>0</v>
      </c>
      <c r="D9" s="14" t="e">
        <f>(Entry!$E$8)/(Entry!$E$7)*B9</f>
        <v>#DIV/0!</v>
      </c>
      <c r="E9" s="14" t="e">
        <f t="shared" si="0"/>
        <v>#DIV/0!</v>
      </c>
      <c r="F9" s="75" t="e">
        <f>(E9*Entry!$E$10)+E9</f>
        <v>#DIV/0!</v>
      </c>
      <c r="G9" t="s">
        <v>51</v>
      </c>
    </row>
    <row r="10" spans="1:10" x14ac:dyDescent="0.2">
      <c r="A10" s="2" t="s">
        <v>60</v>
      </c>
      <c r="B10" s="56">
        <f>Entry!$D$21</f>
        <v>0</v>
      </c>
      <c r="C10" s="13">
        <f>Entry!$E$21</f>
        <v>0</v>
      </c>
      <c r="D10" s="14" t="e">
        <f>(Entry!$E$8)/(Entry!$E$7)*B10</f>
        <v>#DIV/0!</v>
      </c>
      <c r="E10" s="14" t="e">
        <f t="shared" si="0"/>
        <v>#DIV/0!</v>
      </c>
      <c r="F10" s="75" t="e">
        <f>(E10*Entry!$E$10)+E10</f>
        <v>#DIV/0!</v>
      </c>
      <c r="G10" t="s">
        <v>54</v>
      </c>
    </row>
    <row r="11" spans="1:10" x14ac:dyDescent="0.2">
      <c r="B11" s="20">
        <f>SUM(B2:B10)</f>
        <v>0</v>
      </c>
      <c r="C11" s="20">
        <f>SUM(C2:C10)</f>
        <v>0</v>
      </c>
      <c r="D11" s="20" t="e">
        <f>SUM(D2:D10)</f>
        <v>#DIV/0!</v>
      </c>
      <c r="E11" s="20" t="e">
        <f>SUM(E2:E10)</f>
        <v>#DIV/0!</v>
      </c>
      <c r="F11" s="20" t="e">
        <f>SUM(F2:F10)</f>
        <v>#DIV/0!</v>
      </c>
      <c r="G11" s="12"/>
    </row>
    <row r="15" spans="1:10" x14ac:dyDescent="0.2">
      <c r="A15" s="27" t="s">
        <v>26</v>
      </c>
      <c r="B15" s="27"/>
      <c r="C15" s="27"/>
      <c r="D15" s="27"/>
      <c r="E15" s="27" t="s">
        <v>37</v>
      </c>
      <c r="F15" s="27"/>
    </row>
    <row r="16" spans="1:10" x14ac:dyDescent="0.2">
      <c r="A16" s="15"/>
      <c r="B16" s="9"/>
      <c r="I16" s="30" t="s">
        <v>8</v>
      </c>
    </row>
    <row r="17" spans="1:10" x14ac:dyDescent="0.2">
      <c r="E17" t="s">
        <v>4</v>
      </c>
      <c r="F17" t="s">
        <v>4</v>
      </c>
      <c r="I17" s="30" t="s">
        <v>9</v>
      </c>
    </row>
    <row r="18" spans="1:10" x14ac:dyDescent="0.2">
      <c r="A18" s="15"/>
      <c r="D18" t="s">
        <v>2</v>
      </c>
      <c r="E18" t="s">
        <v>5</v>
      </c>
      <c r="F18" t="s">
        <v>7</v>
      </c>
      <c r="H18" s="69" t="s">
        <v>124</v>
      </c>
      <c r="I18" s="61" t="s">
        <v>10</v>
      </c>
    </row>
    <row r="19" spans="1:10" ht="13.5" thickBot="1" x14ac:dyDescent="0.25">
      <c r="A19" s="16"/>
      <c r="B19" s="4" t="s">
        <v>0</v>
      </c>
      <c r="C19" s="4" t="s">
        <v>1</v>
      </c>
      <c r="D19" s="4" t="s">
        <v>3</v>
      </c>
      <c r="E19" s="4" t="s">
        <v>6</v>
      </c>
      <c r="F19" s="4" t="s">
        <v>6</v>
      </c>
      <c r="G19" s="4"/>
      <c r="H19" s="72" t="s">
        <v>125</v>
      </c>
      <c r="I19" s="61" t="s">
        <v>29</v>
      </c>
    </row>
    <row r="20" spans="1:10" x14ac:dyDescent="0.2">
      <c r="A20" s="17" t="s">
        <v>47</v>
      </c>
      <c r="B20" s="9">
        <v>105</v>
      </c>
      <c r="C20" s="9">
        <v>89</v>
      </c>
      <c r="D20" s="1">
        <f>C20/B20</f>
        <v>0.84761904761904761</v>
      </c>
      <c r="E20" s="1">
        <v>0</v>
      </c>
      <c r="F20" s="1">
        <v>0.6</v>
      </c>
      <c r="G20" s="1">
        <f>(E20*D20)+(F20*D20)/2</f>
        <v>0.25428571428571428</v>
      </c>
      <c r="H20" s="73" t="e">
        <f>$F$2</f>
        <v>#DIV/0!</v>
      </c>
      <c r="I20" s="74" t="e">
        <f>G20*H20</f>
        <v>#DIV/0!</v>
      </c>
    </row>
    <row r="21" spans="1:10" x14ac:dyDescent="0.2">
      <c r="A21" s="21" t="s">
        <v>48</v>
      </c>
      <c r="B21" s="9">
        <v>105</v>
      </c>
      <c r="C21" s="9">
        <v>89</v>
      </c>
      <c r="D21" s="1">
        <f>C21/B21</f>
        <v>0.84761904761904761</v>
      </c>
      <c r="E21" s="1">
        <v>0</v>
      </c>
      <c r="F21" s="1">
        <v>0.6</v>
      </c>
      <c r="G21" s="1">
        <f>(E21*D21)+(F21*D21)/2</f>
        <v>0.25428571428571428</v>
      </c>
      <c r="H21" s="75" t="e">
        <f>$F$3</f>
        <v>#DIV/0!</v>
      </c>
      <c r="I21" s="76" t="e">
        <f>G21*H21</f>
        <v>#DIV/0!</v>
      </c>
    </row>
    <row r="22" spans="1:10" ht="13.5" thickBot="1" x14ac:dyDescent="0.25">
      <c r="A22" s="21" t="s">
        <v>52</v>
      </c>
      <c r="B22" s="5">
        <v>105</v>
      </c>
      <c r="C22" s="9">
        <v>89</v>
      </c>
      <c r="D22" s="1">
        <f>C22/B22</f>
        <v>0.84761904761904761</v>
      </c>
      <c r="E22" s="1">
        <v>0</v>
      </c>
      <c r="F22" s="1">
        <v>0.6</v>
      </c>
      <c r="G22" s="1">
        <f>(E22*D22)+(F22*D22)/2</f>
        <v>0.25428571428571428</v>
      </c>
      <c r="H22" s="77" t="e">
        <f>$F$4</f>
        <v>#DIV/0!</v>
      </c>
      <c r="I22" s="78" t="e">
        <f>G22*H22</f>
        <v>#DIV/0!</v>
      </c>
    </row>
    <row r="23" spans="1:10" x14ac:dyDescent="0.2">
      <c r="A23" s="21"/>
      <c r="B23" s="9"/>
      <c r="C23" s="9"/>
      <c r="D23" s="1"/>
      <c r="E23" s="1"/>
      <c r="F23" s="1"/>
      <c r="G23" s="1"/>
      <c r="H23" s="18"/>
      <c r="I23" s="29" t="e">
        <f>SUM(I20:I22)</f>
        <v>#DIV/0!</v>
      </c>
      <c r="J23" s="30" t="s">
        <v>94</v>
      </c>
    </row>
    <row r="24" spans="1:10" x14ac:dyDescent="0.2">
      <c r="A24" s="2" t="s">
        <v>27</v>
      </c>
      <c r="B24" t="s">
        <v>28</v>
      </c>
    </row>
    <row r="25" spans="1:10" x14ac:dyDescent="0.2">
      <c r="A25" s="2" t="s">
        <v>13</v>
      </c>
      <c r="B25" t="s">
        <v>12</v>
      </c>
    </row>
    <row r="26" spans="1:10" x14ac:dyDescent="0.2">
      <c r="A26" s="2" t="s">
        <v>14</v>
      </c>
      <c r="B26" t="s">
        <v>11</v>
      </c>
    </row>
    <row r="27" spans="1:10" x14ac:dyDescent="0.2">
      <c r="A27" s="2" t="s">
        <v>15</v>
      </c>
      <c r="B27" t="s">
        <v>16</v>
      </c>
    </row>
    <row r="28" spans="1:10" x14ac:dyDescent="0.2">
      <c r="A28" s="2" t="s">
        <v>17</v>
      </c>
      <c r="B28" t="s">
        <v>18</v>
      </c>
    </row>
    <row r="29" spans="1:10" x14ac:dyDescent="0.2">
      <c r="A29" s="2" t="s">
        <v>19</v>
      </c>
      <c r="B29" t="s">
        <v>20</v>
      </c>
    </row>
    <row r="30" spans="1:10" x14ac:dyDescent="0.2">
      <c r="A30" s="2" t="s">
        <v>21</v>
      </c>
      <c r="B30" t="s">
        <v>22</v>
      </c>
    </row>
    <row r="31" spans="1:10" x14ac:dyDescent="0.2">
      <c r="A31" s="2" t="s">
        <v>23</v>
      </c>
      <c r="B31" t="s">
        <v>24</v>
      </c>
    </row>
    <row r="32" spans="1:10" x14ac:dyDescent="0.2">
      <c r="A32" s="2" t="s">
        <v>25</v>
      </c>
      <c r="B32" t="s">
        <v>32</v>
      </c>
    </row>
    <row r="33" spans="1:7" x14ac:dyDescent="0.2">
      <c r="A33" s="2" t="s">
        <v>30</v>
      </c>
      <c r="B33" t="s">
        <v>31</v>
      </c>
    </row>
    <row r="36" spans="1:7" x14ac:dyDescent="0.2">
      <c r="A36" s="27" t="s">
        <v>38</v>
      </c>
      <c r="B36" s="27"/>
      <c r="C36" s="27"/>
      <c r="D36" s="27"/>
      <c r="E36" s="27"/>
      <c r="F36" s="27"/>
      <c r="G36" s="27"/>
    </row>
    <row r="37" spans="1:7" x14ac:dyDescent="0.2">
      <c r="A37" s="27" t="s">
        <v>36</v>
      </c>
      <c r="B37" s="27"/>
      <c r="C37" s="27"/>
      <c r="D37" s="27"/>
      <c r="E37" s="27"/>
      <c r="F37" s="27"/>
      <c r="G37" s="27"/>
    </row>
    <row r="39" spans="1:7" x14ac:dyDescent="0.2">
      <c r="F39" s="30" t="s">
        <v>8</v>
      </c>
    </row>
    <row r="40" spans="1:7" x14ac:dyDescent="0.2">
      <c r="F40" s="30" t="s">
        <v>9</v>
      </c>
    </row>
    <row r="41" spans="1:7" x14ac:dyDescent="0.2">
      <c r="D41" t="s">
        <v>34</v>
      </c>
      <c r="E41" s="69" t="s">
        <v>124</v>
      </c>
      <c r="F41" s="61" t="s">
        <v>10</v>
      </c>
      <c r="G41" s="2"/>
    </row>
    <row r="42" spans="1:7" ht="13.5" thickBot="1" x14ac:dyDescent="0.25">
      <c r="A42" s="3"/>
      <c r="B42" s="4" t="s">
        <v>0</v>
      </c>
      <c r="C42" s="4" t="s">
        <v>33</v>
      </c>
      <c r="D42" s="4" t="s">
        <v>3</v>
      </c>
      <c r="E42" s="70" t="s">
        <v>125</v>
      </c>
      <c r="F42" s="61" t="s">
        <v>29</v>
      </c>
      <c r="G42" s="7"/>
    </row>
    <row r="43" spans="1:7" ht="13.5" thickBot="1" x14ac:dyDescent="0.25">
      <c r="A43" s="2" t="s">
        <v>47</v>
      </c>
      <c r="B43" s="9">
        <v>105</v>
      </c>
      <c r="C43" s="9">
        <v>89</v>
      </c>
      <c r="D43" s="1">
        <f>C43/B43</f>
        <v>0.84761904761904761</v>
      </c>
      <c r="E43" s="73" t="str">
        <f>IF(OR(Entry!$E$27&gt;400,Entry!$E$27&lt;1),"$0.00",F2)</f>
        <v>$0.00</v>
      </c>
      <c r="F43" s="79">
        <f>D43*E43</f>
        <v>0</v>
      </c>
      <c r="G43" s="6"/>
    </row>
    <row r="44" spans="1:7" ht="13.5" thickBot="1" x14ac:dyDescent="0.25">
      <c r="A44" s="2" t="s">
        <v>48</v>
      </c>
      <c r="B44" s="9">
        <v>105</v>
      </c>
      <c r="C44" s="9">
        <v>89</v>
      </c>
      <c r="D44" s="1">
        <f>C44/B44</f>
        <v>0.84761904761904761</v>
      </c>
      <c r="E44" s="73" t="str">
        <f>IF(OR(Entry!$E$27&gt;400,Entry!$E$27&lt;1),"$0.00",F3)</f>
        <v>$0.00</v>
      </c>
      <c r="F44" s="80">
        <f>D44*E44</f>
        <v>0</v>
      </c>
      <c r="G44" s="19"/>
    </row>
    <row r="45" spans="1:7" x14ac:dyDescent="0.2">
      <c r="A45" s="2" t="s">
        <v>52</v>
      </c>
      <c r="B45" s="9">
        <v>105</v>
      </c>
      <c r="C45" s="9">
        <v>89</v>
      </c>
      <c r="D45" s="1">
        <f>C45/B45</f>
        <v>0.84761904761904761</v>
      </c>
      <c r="E45" s="73" t="str">
        <f>IF(OR(Entry!$E$27&gt;400,Entry!$E$27&lt;1),"$0.00",F4)</f>
        <v>$0.00</v>
      </c>
      <c r="F45" s="80">
        <f>D45*E45</f>
        <v>0</v>
      </c>
      <c r="G45" s="19"/>
    </row>
    <row r="46" spans="1:7" x14ac:dyDescent="0.2">
      <c r="F46" s="62">
        <f>SUM(F43:F45)</f>
        <v>0</v>
      </c>
      <c r="G46" s="30" t="s">
        <v>94</v>
      </c>
    </row>
    <row r="47" spans="1:7" x14ac:dyDescent="0.2">
      <c r="A47" s="2" t="s">
        <v>27</v>
      </c>
      <c r="B47" t="s">
        <v>28</v>
      </c>
    </row>
    <row r="48" spans="1:7" x14ac:dyDescent="0.2">
      <c r="A48" s="2" t="s">
        <v>13</v>
      </c>
      <c r="B48" t="s">
        <v>12</v>
      </c>
    </row>
    <row r="49" spans="1:7" x14ac:dyDescent="0.2">
      <c r="A49" s="2" t="s">
        <v>14</v>
      </c>
      <c r="B49" t="s">
        <v>11</v>
      </c>
    </row>
    <row r="50" spans="1:7" x14ac:dyDescent="0.2">
      <c r="A50" s="2" t="s">
        <v>15</v>
      </c>
      <c r="B50" t="s">
        <v>35</v>
      </c>
    </row>
    <row r="51" spans="1:7" x14ac:dyDescent="0.2">
      <c r="A51" s="2" t="s">
        <v>17</v>
      </c>
      <c r="B51" t="s">
        <v>24</v>
      </c>
    </row>
    <row r="52" spans="1:7" x14ac:dyDescent="0.2">
      <c r="A52" s="2" t="s">
        <v>19</v>
      </c>
      <c r="B52" t="s">
        <v>32</v>
      </c>
    </row>
    <row r="53" spans="1:7" x14ac:dyDescent="0.2">
      <c r="A53" s="2" t="s">
        <v>21</v>
      </c>
      <c r="B53" t="s">
        <v>31</v>
      </c>
    </row>
    <row r="57" spans="1:7" x14ac:dyDescent="0.2">
      <c r="A57" s="27" t="s">
        <v>39</v>
      </c>
      <c r="B57" s="27"/>
      <c r="C57" s="27"/>
      <c r="D57" s="27"/>
      <c r="E57" s="27"/>
      <c r="F57" s="27"/>
      <c r="G57" s="27"/>
    </row>
    <row r="58" spans="1:7" x14ac:dyDescent="0.2">
      <c r="A58" s="27"/>
      <c r="B58" s="27" t="s">
        <v>40</v>
      </c>
      <c r="C58" s="27"/>
      <c r="D58" s="27"/>
      <c r="E58" s="27"/>
      <c r="F58" s="27"/>
      <c r="G58" s="27"/>
    </row>
    <row r="60" spans="1:7" x14ac:dyDescent="0.2">
      <c r="D60" s="30" t="s">
        <v>8</v>
      </c>
    </row>
    <row r="61" spans="1:7" x14ac:dyDescent="0.2">
      <c r="D61" s="30" t="s">
        <v>9</v>
      </c>
    </row>
    <row r="62" spans="1:7" x14ac:dyDescent="0.2">
      <c r="A62" s="7"/>
      <c r="B62" s="69" t="s">
        <v>124</v>
      </c>
      <c r="D62" s="61" t="s">
        <v>10</v>
      </c>
    </row>
    <row r="63" spans="1:7" ht="13.5" thickBot="1" x14ac:dyDescent="0.25">
      <c r="A63" s="7"/>
      <c r="B63" s="70" t="s">
        <v>125</v>
      </c>
      <c r="C63" t="s">
        <v>53</v>
      </c>
      <c r="D63" s="61" t="s">
        <v>29</v>
      </c>
    </row>
    <row r="64" spans="1:7" x14ac:dyDescent="0.2">
      <c r="A64" s="7" t="s">
        <v>52</v>
      </c>
      <c r="B64" s="84" t="e">
        <f>$F$4</f>
        <v>#DIV/0!</v>
      </c>
      <c r="C64" s="1">
        <v>0.82</v>
      </c>
      <c r="D64" s="82" t="e">
        <f>B64*C64</f>
        <v>#DIV/0!</v>
      </c>
    </row>
    <row r="65" spans="1:11" ht="13.5" thickBot="1" x14ac:dyDescent="0.25">
      <c r="A65" s="2" t="s">
        <v>59</v>
      </c>
      <c r="B65" s="84" t="e">
        <f>$F$9</f>
        <v>#DIV/0!</v>
      </c>
      <c r="C65" s="1">
        <v>0.82</v>
      </c>
      <c r="D65" s="83" t="e">
        <f>B65*C65</f>
        <v>#DIV/0!</v>
      </c>
    </row>
    <row r="66" spans="1:11" ht="13.5" thickBot="1" x14ac:dyDescent="0.25">
      <c r="A66" s="2" t="s">
        <v>144</v>
      </c>
      <c r="B66" s="84" t="e">
        <f>$F$6</f>
        <v>#DIV/0!</v>
      </c>
      <c r="C66" s="1">
        <v>0.82</v>
      </c>
      <c r="D66" s="83" t="e">
        <f>B66*C66</f>
        <v>#DIV/0!</v>
      </c>
    </row>
    <row r="67" spans="1:11" ht="13.5" thickBot="1" x14ac:dyDescent="0.25">
      <c r="A67" s="2" t="s">
        <v>154</v>
      </c>
      <c r="B67" s="84" t="e">
        <f>$F$7</f>
        <v>#DIV/0!</v>
      </c>
      <c r="C67" s="1">
        <v>0.82</v>
      </c>
      <c r="D67" s="83" t="e">
        <f>B67*C67</f>
        <v>#DIV/0!</v>
      </c>
    </row>
    <row r="68" spans="1:11" x14ac:dyDescent="0.2">
      <c r="D68" s="29" t="e">
        <f>SUM(D64:D67)</f>
        <v>#DIV/0!</v>
      </c>
      <c r="E68" s="30" t="s">
        <v>94</v>
      </c>
    </row>
    <row r="70" spans="1:11" x14ac:dyDescent="0.2">
      <c r="A70" s="28"/>
      <c r="B70" s="27" t="s">
        <v>71</v>
      </c>
      <c r="C70" s="27" t="s">
        <v>72</v>
      </c>
      <c r="D70" s="27"/>
      <c r="E70" s="27"/>
      <c r="F70" s="27"/>
      <c r="G70" s="27"/>
    </row>
    <row r="71" spans="1:11" x14ac:dyDescent="0.2">
      <c r="A71" s="147" t="s">
        <v>95</v>
      </c>
      <c r="B71" s="181"/>
      <c r="C71" s="181"/>
      <c r="D71" s="181"/>
      <c r="E71" s="9"/>
    </row>
    <row r="72" spans="1:11" x14ac:dyDescent="0.2">
      <c r="A72" s="182" t="s">
        <v>133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</row>
    <row r="73" spans="1:11" x14ac:dyDescent="0.2">
      <c r="B73" t="s">
        <v>96</v>
      </c>
    </row>
    <row r="74" spans="1:11" x14ac:dyDescent="0.2">
      <c r="E74" s="29" t="str">
        <f>IF(OR(C2&gt;0,C10&gt;0),"No","Yes")</f>
        <v>Yes</v>
      </c>
      <c r="F74" s="30" t="s">
        <v>94</v>
      </c>
    </row>
  </sheetData>
  <sheetProtection selectLockedCells="1" selectUnlockedCells="1"/>
  <mergeCells count="2">
    <mergeCell ref="A71:D71"/>
    <mergeCell ref="A72:K72"/>
  </mergeCells>
  <phoneticPr fontId="1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Entry</vt:lpstr>
      <vt:lpstr>Print out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</dc:creator>
  <cp:lastModifiedBy>ODC</cp:lastModifiedBy>
  <cp:lastPrinted>2009-06-19T18:01:17Z</cp:lastPrinted>
  <dcterms:created xsi:type="dcterms:W3CDTF">2008-03-10T17:56:46Z</dcterms:created>
  <dcterms:modified xsi:type="dcterms:W3CDTF">2017-11-21T17:45:35Z</dcterms:modified>
</cp:coreProperties>
</file>